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37E998C4-C9E5-D4B9-71C8-EB1FF731991C}"/>
  <workbookPr codeName="xlsBook" defaultThemeVersion="124226"/>
  <bookViews>
    <workbookView xWindow="30" yWindow="-15" windowWidth="15540" windowHeight="9990" tabRatio="855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организациями'!$E$25</definedName>
    <definedName name="add_11_4">'Отпуск ЭЭ сет организациями'!$E$40</definedName>
    <definedName name="add_11_5">'Отпуск ЭЭ сет организациями'!$E$55</definedName>
    <definedName name="add_11_6">'Отпуск ЭЭ сет организациями'!$E$58</definedName>
    <definedName name="add_11_7">'Отпуск ЭЭ сет организациями'!$E$61</definedName>
    <definedName name="add_11_8">'Отпуск ЭЭ сет организациями'!$E$76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организациями'!$F$15:$F$49</definedName>
    <definedName name="kod_stroki_2">'Отпуск ЭЭ сет организациями'!$F$51:$F$85</definedName>
    <definedName name="kotel">Титульный!$G$31</definedName>
    <definedName name="kpp">Титульный!$G$17</definedName>
    <definedName name="ks_1730">'Отпуск ЭЭ сет организациями'!$F$69</definedName>
    <definedName name="ks_1750">'Отпуск ЭЭ сет организациями'!$F$71</definedName>
    <definedName name="ks_1760">'Отпуск ЭЭ сет организациями'!$F$72</definedName>
    <definedName name="ks_2020">'Отпуск ЭЭ сет организациями'!$F$81</definedName>
    <definedName name="ks_2130">'Отпуск ЭЭ сет организациями'!$F$94</definedName>
    <definedName name="ks_2340">'Отпуск ЭЭ сет организациями'!$F$115</definedName>
    <definedName name="ks_2450">'Отпуск ЭЭ сет организациями'!$F$127</definedName>
    <definedName name="ks_2550">'Отпуск ЭЭ сет организациями'!$F$137</definedName>
    <definedName name="ks_700">'Отпуск ЭЭ сет организациями'!$F$33</definedName>
    <definedName name="ks_720">'Отпуск ЭЭ сет организациями'!$F$35</definedName>
    <definedName name="ks_730">'Отпуск ЭЭ сет организациями'!$F$36</definedName>
    <definedName name="ks_990">'Отпуск ЭЭ сет организациями'!$F$45</definedName>
    <definedName name="LastUpdateDate_MO">Титульный!$E$56</definedName>
    <definedName name="LastUpdateDate_ORG">Титульный!$E$57</definedName>
    <definedName name="LIST_MR_MO_OKTMO">REESTR_MO!$A$1:$D$268</definedName>
    <definedName name="logic">TEHSHEET!$F$2:$F$3</definedName>
    <definedName name="mo">Титульный!$G$28</definedName>
    <definedName name="MO_LIST_10">REESTR_MO!$B$64:$B$75</definedName>
    <definedName name="MO_LIST_11">REESTR_MO!$B$76:$B$83</definedName>
    <definedName name="MO_LIST_12">REESTR_MO!$B$84:$B$94</definedName>
    <definedName name="MO_LIST_13">REESTR_MO!$B$95:$B$102</definedName>
    <definedName name="MO_LIST_14">REESTR_MO!$B$103:$B$108</definedName>
    <definedName name="MO_LIST_15">REESTR_MO!$B$109:$B$122</definedName>
    <definedName name="MO_LIST_16">REESTR_MO!$B$123:$B$139</definedName>
    <definedName name="MO_LIST_17">REESTR_MO!$B$140:$B$148</definedName>
    <definedName name="MO_LIST_18">REESTR_MO!$B$149:$B$163</definedName>
    <definedName name="MO_LIST_19">REESTR_MO!$B$164:$B$172</definedName>
    <definedName name="MO_LIST_2">REESTR_MO!$B$2:$B$16</definedName>
    <definedName name="MO_LIST_20">REESTR_MO!$B$173:$B$181</definedName>
    <definedName name="MO_LIST_21">REESTR_MO!$B$182:$B$199</definedName>
    <definedName name="MO_LIST_22">REESTR_MO!$B$200:$B$214</definedName>
    <definedName name="MO_LIST_23">REESTR_MO!$B$215:$B$223</definedName>
    <definedName name="MO_LIST_24">REESTR_MO!$B$224:$B$231</definedName>
    <definedName name="MO_LIST_25">REESTR_MO!$B$232:$B$240</definedName>
    <definedName name="MO_LIST_26">REESTR_MO!$B$241:$B$249</definedName>
    <definedName name="MO_LIST_27">REESTR_MO!$B$250:$B$259</definedName>
    <definedName name="MO_LIST_28">REESTR_MO!$B$260:$B$268</definedName>
    <definedName name="MO_LIST_3">REESTR_MO!$B$17:$B$28</definedName>
    <definedName name="MO_LIST_4">REESTR_MO!$B$29:$B$37</definedName>
    <definedName name="MO_LIST_5">REESTR_MO!$B$38</definedName>
    <definedName name="MO_LIST_6">REESTR_MO!$B$39</definedName>
    <definedName name="MO_LIST_7">REESTR_MO!$B$40</definedName>
    <definedName name="MO_LIST_8">REESTR_MO!$B$41:$B$54</definedName>
    <definedName name="MO_LIST_9">REESTR_MO!$B$55:$B$63</definedName>
    <definedName name="MONTH">TEHSHEET!$D$2:$D$14</definedName>
    <definedName name="mr">Титульный!$G$27</definedName>
    <definedName name="MR_LIST">REESTR_MO!$E$2:$E$28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REESTR_MO!$C$2:$D$269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REESTR_ORG!$A$2:$R$43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организациями'!$E$39</definedName>
    <definedName name="start_11_5">'Отпуск ЭЭ сет организациями'!$E$54</definedName>
    <definedName name="start_11_6">'Отпуск ЭЭ сет организациями'!$E$57</definedName>
    <definedName name="start_11_7">'Отпуск ЭЭ сет организациями'!$E$60</definedName>
    <definedName name="start_11_8">'Отпуск ЭЭ сет организациями'!$E$75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25725"/>
</workbook>
</file>

<file path=xl/calcChain.xml><?xml version="1.0" encoding="utf-8"?>
<calcChain xmlns="http://schemas.openxmlformats.org/spreadsheetml/2006/main">
  <c r="I146" i="294"/>
  <c r="F149"/>
  <c r="F146"/>
  <c r="B3" i="290"/>
  <c r="I142" i="294" l="1"/>
  <c r="I140" s="1"/>
  <c r="J142"/>
  <c r="J140" s="1"/>
  <c r="K142"/>
  <c r="K140" s="1"/>
  <c r="H142"/>
  <c r="H140" s="1"/>
  <c r="I136"/>
  <c r="J136"/>
  <c r="K136"/>
  <c r="H136"/>
  <c r="I126"/>
  <c r="I124" s="1"/>
  <c r="J126"/>
  <c r="J124" s="1"/>
  <c r="K126"/>
  <c r="K124" s="1"/>
  <c r="H126"/>
  <c r="H124" s="1"/>
  <c r="I120"/>
  <c r="J120"/>
  <c r="J118" s="1"/>
  <c r="K120"/>
  <c r="K118" s="1"/>
  <c r="H120"/>
  <c r="H118" s="1"/>
  <c r="I118"/>
  <c r="I114"/>
  <c r="J114"/>
  <c r="K114"/>
  <c r="H114"/>
  <c r="I93"/>
  <c r="J93"/>
  <c r="J91" s="1"/>
  <c r="K93"/>
  <c r="K91" s="1"/>
  <c r="H93"/>
  <c r="H91" s="1"/>
  <c r="I91"/>
  <c r="I84"/>
  <c r="J84"/>
  <c r="K84"/>
  <c r="H84"/>
  <c r="I48"/>
  <c r="J48"/>
  <c r="K48"/>
  <c r="H48"/>
  <c r="B2" i="290"/>
  <c r="K101" i="294" l="1"/>
  <c r="J101"/>
  <c r="I101"/>
  <c r="H101"/>
  <c r="K104"/>
  <c r="J104"/>
  <c r="I104"/>
  <c r="H104"/>
  <c r="K107"/>
  <c r="J107"/>
  <c r="I107"/>
  <c r="H107"/>
  <c r="I133"/>
  <c r="I131" s="1"/>
  <c r="I130" s="1"/>
  <c r="J133"/>
  <c r="J131" s="1"/>
  <c r="J130" s="1"/>
  <c r="K133"/>
  <c r="K131" s="1"/>
  <c r="K130" s="1"/>
  <c r="H133"/>
  <c r="H131" s="1"/>
  <c r="H130" s="1"/>
  <c r="J100" l="1"/>
  <c r="J98" s="1"/>
  <c r="J97" s="1"/>
  <c r="K100"/>
  <c r="K98" s="1"/>
  <c r="K97" s="1"/>
  <c r="H100"/>
  <c r="H98" s="1"/>
  <c r="H97" s="1"/>
  <c r="I100"/>
  <c r="I98" s="1"/>
  <c r="I97" s="1"/>
  <c r="G5" i="242"/>
  <c r="K74" i="294"/>
  <c r="K68" s="1"/>
  <c r="J74"/>
  <c r="J68" s="1"/>
  <c r="I74"/>
  <c r="I68" s="1"/>
  <c r="H74"/>
  <c r="H68" s="1"/>
  <c r="K59"/>
  <c r="J59"/>
  <c r="I59"/>
  <c r="H59"/>
  <c r="K56"/>
  <c r="J56"/>
  <c r="I56"/>
  <c r="H56"/>
  <c r="K53"/>
  <c r="J53"/>
  <c r="J51" s="1"/>
  <c r="I53"/>
  <c r="I51" s="1"/>
  <c r="H53"/>
  <c r="H51" s="1"/>
  <c r="K38"/>
  <c r="K32" s="1"/>
  <c r="J38"/>
  <c r="J32" s="1"/>
  <c r="I38"/>
  <c r="I32" s="1"/>
  <c r="H38"/>
  <c r="H32" s="1"/>
  <c r="K23"/>
  <c r="J23"/>
  <c r="I23"/>
  <c r="H23"/>
  <c r="K20"/>
  <c r="J20"/>
  <c r="I20"/>
  <c r="H20"/>
  <c r="I17"/>
  <c r="J17"/>
  <c r="J15" s="1"/>
  <c r="K17"/>
  <c r="H17"/>
  <c r="H15" s="1"/>
  <c r="K51" l="1"/>
  <c r="I15"/>
  <c r="K15"/>
  <c r="K62"/>
  <c r="J62"/>
  <c r="I62"/>
  <c r="H62"/>
  <c r="K26"/>
  <c r="J26"/>
  <c r="I26"/>
  <c r="H26"/>
  <c r="I85" l="1"/>
  <c r="J85"/>
  <c r="K85"/>
  <c r="H85"/>
  <c r="I49"/>
  <c r="J49"/>
  <c r="K49"/>
  <c r="H49"/>
  <c r="G132" l="1"/>
  <c r="G133"/>
  <c r="G134"/>
  <c r="G135"/>
  <c r="G136"/>
  <c r="G137"/>
  <c r="G138"/>
  <c r="G139"/>
  <c r="G140"/>
  <c r="G141"/>
  <c r="G142"/>
  <c r="G128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3" l="1"/>
  <c r="G84"/>
  <c r="G69"/>
  <c r="G70"/>
  <c r="G71"/>
  <c r="G72"/>
  <c r="G73"/>
  <c r="G74"/>
  <c r="G67"/>
  <c r="G56"/>
  <c r="G59"/>
  <c r="G20"/>
  <c r="G23"/>
  <c r="G31"/>
  <c r="G32"/>
  <c r="G33"/>
  <c r="G34"/>
  <c r="G35"/>
  <c r="G36"/>
  <c r="G37"/>
  <c r="G38"/>
  <c r="G47"/>
  <c r="G48"/>
  <c r="G15"/>
  <c r="G16"/>
  <c r="G17"/>
  <c r="D25" i="123" l="1"/>
  <c r="B3" i="263" l="1"/>
  <c r="D9" i="291"/>
  <c r="D9" i="294"/>
  <c r="G125"/>
  <c r="G126"/>
  <c r="G127"/>
  <c r="G129"/>
  <c r="G130"/>
  <c r="G131"/>
  <c r="G143"/>
  <c r="G144"/>
  <c r="G124"/>
  <c r="G92"/>
  <c r="G93"/>
  <c r="G94"/>
  <c r="G91"/>
  <c r="G88"/>
  <c r="G89"/>
  <c r="G87"/>
  <c r="G52"/>
  <c r="G53"/>
  <c r="G62"/>
  <c r="G63"/>
  <c r="G64"/>
  <c r="G65"/>
  <c r="G66"/>
  <c r="G68"/>
  <c r="G77"/>
  <c r="G78"/>
  <c r="G79"/>
  <c r="G80"/>
  <c r="G81"/>
  <c r="G82"/>
  <c r="G51"/>
  <c r="G26"/>
  <c r="G27"/>
  <c r="G28"/>
  <c r="G29"/>
  <c r="G30"/>
  <c r="G41"/>
  <c r="G42"/>
  <c r="G43"/>
  <c r="G44"/>
  <c r="G45"/>
  <c r="G46"/>
  <c r="G49" l="1"/>
  <c r="G85"/>
  <c r="G7" i="250"/>
</calcChain>
</file>

<file path=xl/sharedStrings.xml><?xml version="1.0" encoding="utf-8"?>
<sst xmlns="http://schemas.openxmlformats.org/spreadsheetml/2006/main" count="2327" uniqueCount="1366">
  <si>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</si>
  <si>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</si>
  <si>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</si>
  <si>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</si>
  <si>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</si>
  <si>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</si>
  <si>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</si>
  <si>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</si>
  <si>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</si>
  <si>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</si>
  <si>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</si>
  <si>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</si>
  <si>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</si>
  <si>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</si>
  <si>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</si>
  <si>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</si>
  <si>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</si>
  <si>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</si>
  <si>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</si>
  <si>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</si>
  <si>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</si>
  <si>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</si>
  <si>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</si>
  <si>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</si>
  <si>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</si>
  <si>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</si>
  <si>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</si>
  <si>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</si>
  <si>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</si>
  <si>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</si>
  <si>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</si>
  <si>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</si>
  <si>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</si>
  <si>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</si>
  <si>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</si>
  <si>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</si>
  <si>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</si>
  <si>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</si>
  <si>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</si>
  <si>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</si>
  <si>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</si>
  <si>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</si>
  <si>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</si>
  <si>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</si>
  <si>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</si>
  <si>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</si>
  <si>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</si>
  <si>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</si>
  <si>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</si>
  <si>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</si>
  <si>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</si>
  <si>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</si>
  <si>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</si>
  <si>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</si>
  <si>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</si>
  <si>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</si>
  <si>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</si>
  <si>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</si>
  <si>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</si>
  <si>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</si>
  <si>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</si>
  <si>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</si>
  <si>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</si>
  <si>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</si>
  <si>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</si>
  <si>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</si>
  <si>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</si>
  <si>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</si>
  <si>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</si>
  <si>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</si>
  <si>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</si>
  <si>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</si>
  <si>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</si>
  <si>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</si>
  <si>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</si>
  <si>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</si>
  <si>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</si>
  <si>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</si>
  <si>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</si>
  <si>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</si>
  <si>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</si>
  <si>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</si>
  <si>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</si>
  <si>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</si>
  <si>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</si>
  <si>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</si>
  <si>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</si>
  <si>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</si>
  <si>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</si>
  <si>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</si>
  <si>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</si>
  <si>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</si>
  <si>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</si>
  <si>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</si>
  <si>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</si>
  <si>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</si>
  <si>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</si>
  <si>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</si>
  <si>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</si>
  <si>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</si>
  <si>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</si>
  <si>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</si>
  <si>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</si>
  <si>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</si>
  <si>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</si>
  <si>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</si>
  <si>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</si>
  <si>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</si>
  <si>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</si>
  <si>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</si>
  <si>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</si>
  <si>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</si>
  <si>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</si>
  <si>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</si>
  <si>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</si>
  <si>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</si>
  <si>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</si>
  <si>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</si>
  <si>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</si>
  <si>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</si>
  <si>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</si>
  <si>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</si>
  <si>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</si>
  <si>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</si>
  <si>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</si>
  <si>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</si>
  <si>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</si>
  <si>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</si>
  <si>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</si>
  <si>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</si>
  <si>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</si>
  <si>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</si>
  <si>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</si>
  <si>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</si>
  <si>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</si>
  <si>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</si>
  <si>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</si>
  <si>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</si>
  <si>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</si>
  <si>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</si>
  <si>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</si>
  <si>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</si>
  <si>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</si>
  <si>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</si>
  <si>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</si>
  <si>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</si>
  <si>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</si>
  <si>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</si>
  <si>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</si>
  <si>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</si>
  <si>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</si>
  <si>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</si>
  <si>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</si>
  <si>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</si>
  <si>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</si>
  <si>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</si>
  <si>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</si>
  <si>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</si>
  <si>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</si>
  <si>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</si>
  <si>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</si>
  <si>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</si>
  <si>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</si>
  <si>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</si>
  <si>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</si>
  <si>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</si>
  <si>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</si>
  <si>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</si>
  <si>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</si>
  <si>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</si>
  <si>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</si>
  <si>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</si>
  <si>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</si>
  <si>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</si>
  <si>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</si>
  <si>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</si>
  <si>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</si>
  <si>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</si>
  <si>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</si>
  <si>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</si>
  <si>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</si>
  <si>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</si>
  <si>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</si>
  <si>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</si>
  <si>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</si>
  <si>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</si>
  <si>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</si>
  <si>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</si>
  <si>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</si>
  <si>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</si>
  <si>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</si>
  <si>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</si>
  <si>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</si>
  <si>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</si>
  <si>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</si>
  <si>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</si>
  <si>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</si>
  <si>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</si>
  <si>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</si>
  <si>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</si>
  <si>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</si>
  <si>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</si>
  <si>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</si>
  <si>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</si>
  <si>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</si>
  <si>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</si>
  <si>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</si>
  <si>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</si>
  <si>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</si>
  <si>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</si>
  <si>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</si>
  <si>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</si>
  <si>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</si>
  <si>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</si>
  <si>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</si>
  <si>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</si>
  <si>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</si>
  <si>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</si>
  <si>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</si>
  <si>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</si>
  <si>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</si>
  <si>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</si>
  <si>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</si>
  <si>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</si>
  <si>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</si>
  <si>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</si>
  <si>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</si>
  <si>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</si>
  <si>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</si>
  <si>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</si>
  <si>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</si>
  <si>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</si>
  <si>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</si>
  <si>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</si>
  <si>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</si>
  <si>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</si>
  <si>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</si>
  <si>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</si>
  <si>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</si>
  <si>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</si>
  <si>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</si>
  <si>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</si>
  <si>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</si>
  <si>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</si>
  <si>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</si>
  <si>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</si>
  <si>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</si>
  <si>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</si>
  <si>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</si>
  <si>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</si>
  <si>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</si>
  <si>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</si>
  <si>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</si>
  <si>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</si>
  <si>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</si>
  <si>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</si>
  <si>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</si>
  <si>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</si>
  <si>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</si>
  <si>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</si>
  <si>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</si>
  <si>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</si>
  <si>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</si>
  <si>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</si>
  <si>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</si>
  <si>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</si>
  <si>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</si>
  <si>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</si>
  <si>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</si>
  <si>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</si>
  <si>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</si>
  <si>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</si>
  <si>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</si>
  <si>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</si>
  <si>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</si>
  <si>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</si>
  <si>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</si>
  <si>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</si>
  <si>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</si>
  <si>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</si>
  <si>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</si>
  <si>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</si>
  <si>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</si>
  <si>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</si>
  <si>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</si>
  <si>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</si>
  <si>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</si>
  <si>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</si>
  <si>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</si>
  <si>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</si>
  <si>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</si>
  <si>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</si>
  <si>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</si>
  <si>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</si>
  <si>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</si>
  <si>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</si>
  <si>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</si>
  <si>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</si>
  <si>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</si>
  <si>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</si>
  <si>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</si>
  <si>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</si>
  <si>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</si>
  <si>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</si>
  <si>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</si>
  <si>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</si>
  <si>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</si>
  <si>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</si>
  <si>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</si>
  <si>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</si>
  <si>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</si>
  <si>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</si>
  <si>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</si>
  <si>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</si>
  <si>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</si>
  <si>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</si>
  <si>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</si>
  <si>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</si>
  <si>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</si>
  <si>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</si>
  <si>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</si>
  <si>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</si>
  <si>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</si>
  <si>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</si>
  <si>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</si>
  <si>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</si>
  <si>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</si>
  <si>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</si>
  <si>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</si>
  <si>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</si>
  <si>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</si>
  <si>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</si>
  <si>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</si>
  <si>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</si>
  <si>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</si>
  <si>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</si>
  <si>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</si>
  <si>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</si>
  <si>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</si>
  <si>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</si>
  <si>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</si>
  <si>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</si>
  <si>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</si>
  <si>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</si>
  <si>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</si>
  <si>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</si>
  <si>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</si>
  <si>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</si>
  <si>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</si>
  <si>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</si>
  <si>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</si>
  <si>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</si>
  <si>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</si>
  <si>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</si>
  <si>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</si>
  <si>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</si>
  <si>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</si>
  <si>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</si>
  <si>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</si>
  <si>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</si>
  <si>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</si>
  <si>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</si>
  <si>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</si>
  <si>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</si>
  <si>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</si>
  <si>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</si>
  <si>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</si>
  <si>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</si>
  <si>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</si>
  <si>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</si>
  <si>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</si>
  <si>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</si>
  <si>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</si>
  <si>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</si>
  <si>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</si>
  <si>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</si>
  <si>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</si>
  <si>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</si>
  <si>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</si>
  <si>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</si>
  <si>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</si>
  <si>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</si>
  <si>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</si>
  <si>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</si>
  <si>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</si>
  <si>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</si>
  <si>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</si>
  <si>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</si>
  <si>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</si>
  <si>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</si>
  <si>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</si>
  <si>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</si>
  <si>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</si>
  <si>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</si>
  <si>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</si>
  <si>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</si>
  <si>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</si>
  <si>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</si>
  <si>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</si>
  <si>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</si>
  <si>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</si>
  <si>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</si>
  <si>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</si>
  <si>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</si>
  <si>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</si>
  <si>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</si>
  <si>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</si>
  <si>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</si>
  <si>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</si>
  <si>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</si>
  <si>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</si>
  <si>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</si>
  <si>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</si>
  <si>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</si>
  <si>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</si>
  <si>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</si>
  <si>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</si>
  <si>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</si>
  <si>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</si>
  <si>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</si>
  <si>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</si>
  <si>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</si>
  <si>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</si>
  <si>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</si>
  <si>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</si>
  <si>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</si>
  <si>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</si>
  <si>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</si>
  <si>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</si>
  <si>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</si>
  <si>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</si>
  <si>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</si>
  <si>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</si>
  <si>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</si>
  <si>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</si>
  <si>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</si>
  <si>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</si>
  <si>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</si>
  <si>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</si>
  <si>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</si>
  <si>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</si>
  <si>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</si>
  <si>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</si>
  <si>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</si>
  <si>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</si>
  <si>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</si>
  <si>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</si>
  <si>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</si>
  <si>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</si>
  <si>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</si>
  <si>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</si>
  <si>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</si>
  <si>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</si>
  <si>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</si>
  <si>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</si>
  <si>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</si>
  <si>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</si>
  <si>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</si>
  <si>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</si>
  <si>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</si>
  <si>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</si>
  <si>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</si>
  <si>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</si>
  <si>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</si>
  <si>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</si>
  <si>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</si>
  <si>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</si>
  <si>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</si>
  <si>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</si>
  <si>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</si>
  <si>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</si>
  <si>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</si>
  <si>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</si>
  <si>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</si>
  <si>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</si>
  <si>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</si>
  <si>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</si>
  <si>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</si>
  <si>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</si>
  <si>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</si>
  <si>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</si>
  <si>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</si>
  <si>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</si>
  <si>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</si>
  <si>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</si>
  <si>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</si>
  <si>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</si>
  <si>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</si>
  <si>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</si>
  <si>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</si>
  <si>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</si>
  <si>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</si>
  <si>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</si>
  <si>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</si>
  <si>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</si>
  <si>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</si>
  <si>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</si>
  <si>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</si>
  <si>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</si>
  <si>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</si>
  <si>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</si>
  <si>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</si>
  <si>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</si>
  <si>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</si>
  <si>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</si>
  <si>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</si>
  <si>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</si>
  <si>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</si>
  <si>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</si>
  <si>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</si>
  <si>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</si>
  <si>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</si>
  <si>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</si>
  <si>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</si>
  <si>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</si>
  <si>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</si>
  <si>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</si>
  <si>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</si>
  <si>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</si>
  <si>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</si>
  <si>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</si>
  <si>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</si>
  <si>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</si>
  <si>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</si>
  <si>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</si>
  <si>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</si>
  <si>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</si>
  <si>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</si>
  <si>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</si>
  <si>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</si>
  <si>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</si>
  <si>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</si>
  <si>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</si>
  <si>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</si>
  <si>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</si>
  <si>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</si>
  <si>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</si>
  <si>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</si>
  <si>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</si>
  <si>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</si>
  <si>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</si>
  <si>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</si>
  <si>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</si>
  <si>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</si>
  <si>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</si>
  <si>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</si>
  <si>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</si>
  <si>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</si>
  <si>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</si>
  <si>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</si>
  <si>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</si>
  <si>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</si>
  <si>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</si>
  <si>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</si>
  <si>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</si>
  <si>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</si>
  <si>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</si>
  <si>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</si>
  <si>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</si>
  <si>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</si>
  <si>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</si>
  <si>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</si>
  <si>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</si>
  <si>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</si>
  <si>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</si>
  <si>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</si>
  <si>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</si>
  <si>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</si>
  <si>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</si>
  <si>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</si>
  <si>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</si>
  <si>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</si>
  <si>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</si>
  <si>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</si>
  <si>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</si>
  <si>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</si>
  <si>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</si>
  <si>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</si>
  <si>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</si>
  <si>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</si>
  <si>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</si>
  <si>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</si>
  <si>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</si>
  <si>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</si>
  <si>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</si>
  <si>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</si>
  <si>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</si>
  <si>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</si>
  <si>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</si>
  <si>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</si>
  <si>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</si>
  <si>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</si>
  <si>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</si>
  <si>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</si>
  <si>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</si>
  <si>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</si>
  <si>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</si>
  <si>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</si>
  <si>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</si>
  <si>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</si>
  <si>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</si>
  <si>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</si>
  <si>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09.10.2018 16:16:11</t>
  </si>
  <si>
    <t>12.0</t>
  </si>
  <si>
    <t>Windows (32-bit) NT 6.02</t>
  </si>
  <si>
    <t>Нет доступных обновлений для отчёта с кодом 46EP.STX!</t>
  </si>
  <si>
    <t>Болховский муниципальный район</t>
  </si>
  <si>
    <t>54604000</t>
  </si>
  <si>
    <t>Багриновское сельское поселение</t>
  </si>
  <si>
    <t>54604402</t>
  </si>
  <si>
    <t>сельское поселение</t>
  </si>
  <si>
    <t>Болхов городское поселение</t>
  </si>
  <si>
    <t>54604101</t>
  </si>
  <si>
    <t>городское поселение, в состав которого входит город</t>
  </si>
  <si>
    <t>муниципальный район</t>
  </si>
  <si>
    <t>Бориловское сельское поселение</t>
  </si>
  <si>
    <t>54604406</t>
  </si>
  <si>
    <t>Боровское сельское поселение</t>
  </si>
  <si>
    <t>54604408</t>
  </si>
  <si>
    <t>Герасимовское сельское поселение</t>
  </si>
  <si>
    <t>54604410</t>
  </si>
  <si>
    <t>Гнездиловское сельское поселение</t>
  </si>
  <si>
    <t>54604413</t>
  </si>
  <si>
    <t>Злынское сельское поселение</t>
  </si>
  <si>
    <t>54604416</t>
  </si>
  <si>
    <t>Медведковское сельское поселение</t>
  </si>
  <si>
    <t>54604422</t>
  </si>
  <si>
    <t>Михневское сельское поселение</t>
  </si>
  <si>
    <t>54604425</t>
  </si>
  <si>
    <t>Новосинецкое сельское поселение</t>
  </si>
  <si>
    <t>54604428</t>
  </si>
  <si>
    <t>Однолуцкое сельское поселение</t>
  </si>
  <si>
    <t>54604431</t>
  </si>
  <si>
    <t>Сурьянинское сельское поселение</t>
  </si>
  <si>
    <t>54604434</t>
  </si>
  <si>
    <t>Хуторское сельское поселение</t>
  </si>
  <si>
    <t>54604437</t>
  </si>
  <si>
    <t>Ямское сельское поселение</t>
  </si>
  <si>
    <t>54604440</t>
  </si>
  <si>
    <t>Верховский муниципальный район</t>
  </si>
  <si>
    <t>54608000</t>
  </si>
  <si>
    <t>Васильевское сельское поселение</t>
  </si>
  <si>
    <t>54608402</t>
  </si>
  <si>
    <t>Верховье городское поселение</t>
  </si>
  <si>
    <t>54608151</t>
  </si>
  <si>
    <t>городское поселение, в состав которого входит поселок</t>
  </si>
  <si>
    <t>Галичинское</t>
  </si>
  <si>
    <t>54608404</t>
  </si>
  <si>
    <t>Коньшинское сельское поселение</t>
  </si>
  <si>
    <t>54608407</t>
  </si>
  <si>
    <t>Корсунское сельское поселение</t>
  </si>
  <si>
    <t>54608410</t>
  </si>
  <si>
    <t>Нижне-Жерновское сельское поселение</t>
  </si>
  <si>
    <t>54608413</t>
  </si>
  <si>
    <t>Песоченское сельское поселение</t>
  </si>
  <si>
    <t>54608416</t>
  </si>
  <si>
    <t>Русско-Бродское сельское поселение</t>
  </si>
  <si>
    <t>54608419</t>
  </si>
  <si>
    <t>Скородненское сельское поселение</t>
  </si>
  <si>
    <t>54608422</t>
  </si>
  <si>
    <t>Теляженское сельское поселение</t>
  </si>
  <si>
    <t>54608428</t>
  </si>
  <si>
    <t>Туровское сельское поселение</t>
  </si>
  <si>
    <t>54608431</t>
  </si>
  <si>
    <t>Глазуновский муниципальный район</t>
  </si>
  <si>
    <t>54610000</t>
  </si>
  <si>
    <t>Богородское сельское поселение</t>
  </si>
  <si>
    <t>54610402</t>
  </si>
  <si>
    <t>Глазуновка городское поселение</t>
  </si>
  <si>
    <t>54610151</t>
  </si>
  <si>
    <t>Краснослободское сельское поселение</t>
  </si>
  <si>
    <t>54610404</t>
  </si>
  <si>
    <t>Медведевское сельское поселение</t>
  </si>
  <si>
    <t>54610407</t>
  </si>
  <si>
    <t>Отрадинское сельское поселение</t>
  </si>
  <si>
    <t>54610410</t>
  </si>
  <si>
    <t>Очкинское сельское поселение</t>
  </si>
  <si>
    <t>54610413</t>
  </si>
  <si>
    <t>Сеньковское сельское поселение</t>
  </si>
  <si>
    <t>54610416</t>
  </si>
  <si>
    <t>Тагинское сельское поселение</t>
  </si>
  <si>
    <t>54610419</t>
  </si>
  <si>
    <t>Город Ливны</t>
  </si>
  <si>
    <t>54705000</t>
  </si>
  <si>
    <t>городской округ</t>
  </si>
  <si>
    <t>Город Мценск</t>
  </si>
  <si>
    <t>54710000</t>
  </si>
  <si>
    <t>Город Орёл</t>
  </si>
  <si>
    <t>54701000</t>
  </si>
  <si>
    <t>Дмитровский муниципальный район</t>
  </si>
  <si>
    <t>54612000</t>
  </si>
  <si>
    <t>Алешинское сельское поселение</t>
  </si>
  <si>
    <t>54612402</t>
  </si>
  <si>
    <t>Березовское сельское поселение</t>
  </si>
  <si>
    <t>54612404</t>
  </si>
  <si>
    <t>Бородинское сельское поселение</t>
  </si>
  <si>
    <t>54612407</t>
  </si>
  <si>
    <t>Горбуновское сельское поселение</t>
  </si>
  <si>
    <t>54612410</t>
  </si>
  <si>
    <t>Дмитровск городское поселение</t>
  </si>
  <si>
    <t>54612101</t>
  </si>
  <si>
    <t>Долбенкинское сельское поселение</t>
  </si>
  <si>
    <t>54612413</t>
  </si>
  <si>
    <t>Домаховское сельское поселение</t>
  </si>
  <si>
    <t>54612416</t>
  </si>
  <si>
    <t>Друженское сельское поселение</t>
  </si>
  <si>
    <t>54612428</t>
  </si>
  <si>
    <t>Лубянское сельское поселение</t>
  </si>
  <si>
    <t>54612419</t>
  </si>
  <si>
    <t>Малобобровское сельское поселение</t>
  </si>
  <si>
    <t>54612422</t>
  </si>
  <si>
    <t>Плосковское сельское поселение</t>
  </si>
  <si>
    <t>54612425</t>
  </si>
  <si>
    <t>Соломинское</t>
  </si>
  <si>
    <t>54612431</t>
  </si>
  <si>
    <t>Столбищенское сельское поселение</t>
  </si>
  <si>
    <t>54612434</t>
  </si>
  <si>
    <t>Должанский муниципальный район</t>
  </si>
  <si>
    <t>54615000</t>
  </si>
  <si>
    <t>Вышнее Ольшанское сельское поселение</t>
  </si>
  <si>
    <t>54615402</t>
  </si>
  <si>
    <t>Долгое городское поселение</t>
  </si>
  <si>
    <t>54615151</t>
  </si>
  <si>
    <t>Дубровское сельское поселение</t>
  </si>
  <si>
    <t>54615405</t>
  </si>
  <si>
    <t>Козьма-Демьяновское сельское поселение</t>
  </si>
  <si>
    <t>54615407</t>
  </si>
  <si>
    <t>Кудиновское сельское поселение</t>
  </si>
  <si>
    <t>54615410</t>
  </si>
  <si>
    <t>Рогатинское сельское поселение</t>
  </si>
  <si>
    <t>54615413</t>
  </si>
  <si>
    <t>Урыновское сельское поселение</t>
  </si>
  <si>
    <t>54615416</t>
  </si>
  <si>
    <t>Успенское сельское поселение</t>
  </si>
  <si>
    <t>54615419</t>
  </si>
  <si>
    <t>Залегощенский муниципальный район</t>
  </si>
  <si>
    <t>54618000</t>
  </si>
  <si>
    <t>Бортновское сельское поселение</t>
  </si>
  <si>
    <t>54618402</t>
  </si>
  <si>
    <t>Верхнескворченское сельское поселение</t>
  </si>
  <si>
    <t>54618404</t>
  </si>
  <si>
    <t>Грачевское сельское поселение</t>
  </si>
  <si>
    <t>54618407</t>
  </si>
  <si>
    <t>Залегощь городское поселение</t>
  </si>
  <si>
    <t>54618151</t>
  </si>
  <si>
    <t>Золотаревское сельское поселение</t>
  </si>
  <si>
    <t>54618410</t>
  </si>
  <si>
    <t>Красненское сельское поселение</t>
  </si>
  <si>
    <t>54618413</t>
  </si>
  <si>
    <t>Ломовское сельское поселение</t>
  </si>
  <si>
    <t>54618416</t>
  </si>
  <si>
    <t>Моховское сельское поселение</t>
  </si>
  <si>
    <t>54618419</t>
  </si>
  <si>
    <t>Нижнезалегощенское сельское поселение</t>
  </si>
  <si>
    <t>54618422</t>
  </si>
  <si>
    <t>Октябрьское сельское поселение</t>
  </si>
  <si>
    <t>54618425</t>
  </si>
  <si>
    <t>Прилепское сельское поселение</t>
  </si>
  <si>
    <t>54618428</t>
  </si>
  <si>
    <t>Знаменский муниципальный район</t>
  </si>
  <si>
    <t>54620000</t>
  </si>
  <si>
    <t>Глотовское сельское поселение</t>
  </si>
  <si>
    <t>54620405</t>
  </si>
  <si>
    <t>Ждимирское сельское поселение</t>
  </si>
  <si>
    <t>54620408</t>
  </si>
  <si>
    <t>Знаменское сельское поселение</t>
  </si>
  <si>
    <t>54620412</t>
  </si>
  <si>
    <t>Коптевское сельское поселение</t>
  </si>
  <si>
    <t>54620420</t>
  </si>
  <si>
    <t>Красниковское сельское поселение</t>
  </si>
  <si>
    <t>54620422</t>
  </si>
  <si>
    <t>Селиховское сельское поселение</t>
  </si>
  <si>
    <t>54620428</t>
  </si>
  <si>
    <t>Узкинское сельское поселение</t>
  </si>
  <si>
    <t>54620432</t>
  </si>
  <si>
    <t>Колпнянский муниципальный район</t>
  </si>
  <si>
    <t>54623000</t>
  </si>
  <si>
    <t>Ахтырское сельское поселение</t>
  </si>
  <si>
    <t>54623402</t>
  </si>
  <si>
    <t>Белоколодезьское сельское поселение</t>
  </si>
  <si>
    <t>54623404</t>
  </si>
  <si>
    <t>54623407</t>
  </si>
  <si>
    <t>Карловское сельское поселение</t>
  </si>
  <si>
    <t>54623410</t>
  </si>
  <si>
    <t>Колпна городское поселение</t>
  </si>
  <si>
    <t>54623151</t>
  </si>
  <si>
    <t>Краснянское сельское поселение</t>
  </si>
  <si>
    <t>54623413</t>
  </si>
  <si>
    <t>Крутовское сельское поселение</t>
  </si>
  <si>
    <t>54623416</t>
  </si>
  <si>
    <t>Тимирязевское сельское поселение</t>
  </si>
  <si>
    <t>54623419</t>
  </si>
  <si>
    <t>Ушаковское сельское поселение</t>
  </si>
  <si>
    <t>54623422</t>
  </si>
  <si>
    <t>Ярищенское сельское поселение</t>
  </si>
  <si>
    <t>54623425</t>
  </si>
  <si>
    <t>Корсаковский муниципальный район</t>
  </si>
  <si>
    <t>54626000</t>
  </si>
  <si>
    <t>Гагаринское сельское поселение</t>
  </si>
  <si>
    <t>54626405</t>
  </si>
  <si>
    <t>Корсаковское сельское поселение</t>
  </si>
  <si>
    <t>54626410</t>
  </si>
  <si>
    <t>Марьинское сельское поселение</t>
  </si>
  <si>
    <t>54626413</t>
  </si>
  <si>
    <t>Нечаевское сельское поселение</t>
  </si>
  <si>
    <t>54626417</t>
  </si>
  <si>
    <t>Новомихайловское сельское поселение</t>
  </si>
  <si>
    <t>54626420</t>
  </si>
  <si>
    <t>Парамоновское сельское поселение</t>
  </si>
  <si>
    <t>54626425</t>
  </si>
  <si>
    <t>Спешневское сельское поселение</t>
  </si>
  <si>
    <t>54626430</t>
  </si>
  <si>
    <t>Краснозоренский муниципальный район</t>
  </si>
  <si>
    <t>54624000</t>
  </si>
  <si>
    <t>Краснозоренское сельское поселение</t>
  </si>
  <si>
    <t>54624407</t>
  </si>
  <si>
    <t>Покровское сельское поселение</t>
  </si>
  <si>
    <t>54624412</t>
  </si>
  <si>
    <t>Россошенское сельское поселение</t>
  </si>
  <si>
    <t>54624417</t>
  </si>
  <si>
    <t>Труновское сельское поселение</t>
  </si>
  <si>
    <t>54624420</t>
  </si>
  <si>
    <t>54624425</t>
  </si>
  <si>
    <t>Кромской муниципальный район</t>
  </si>
  <si>
    <t>54625000</t>
  </si>
  <si>
    <t>Апальковское сельское поселение</t>
  </si>
  <si>
    <t>54625402</t>
  </si>
  <si>
    <t>Бельдяжское сельское поселение</t>
  </si>
  <si>
    <t>54625404</t>
  </si>
  <si>
    <t>Большеколчевское сельское поселение</t>
  </si>
  <si>
    <t>54625407</t>
  </si>
  <si>
    <t>Городское поселение Кромы</t>
  </si>
  <si>
    <t>54625151</t>
  </si>
  <si>
    <t>Гостомльское сельское поселение</t>
  </si>
  <si>
    <t>54625413</t>
  </si>
  <si>
    <t>Гуторовское сельское поселение</t>
  </si>
  <si>
    <t>54625416</t>
  </si>
  <si>
    <t>Короськовское сельское поселение</t>
  </si>
  <si>
    <t>54625422</t>
  </si>
  <si>
    <t>54625425</t>
  </si>
  <si>
    <t>Кривчиковское сельское поселение</t>
  </si>
  <si>
    <t>54625428</t>
  </si>
  <si>
    <t>Кутафинское сельское поселение</t>
  </si>
  <si>
    <t>54625431</t>
  </si>
  <si>
    <t>Ретяжское сельское поселение</t>
  </si>
  <si>
    <t>54625449</t>
  </si>
  <si>
    <t>Стрелецкое сельское поселение</t>
  </si>
  <si>
    <t>54625452</t>
  </si>
  <si>
    <t>Шаховское сельское поселение</t>
  </si>
  <si>
    <t>54625458</t>
  </si>
  <si>
    <t>Ливенский муниципальный район</t>
  </si>
  <si>
    <t>54629000</t>
  </si>
  <si>
    <t>Беломестненское сельское поселение</t>
  </si>
  <si>
    <t>54629402</t>
  </si>
  <si>
    <t>Вахновское сельское поселение</t>
  </si>
  <si>
    <t>54629404</t>
  </si>
  <si>
    <t>Галическое сельское поселение</t>
  </si>
  <si>
    <t>54629407</t>
  </si>
  <si>
    <t>Дутовское сельское поселение</t>
  </si>
  <si>
    <t>54629410</t>
  </si>
  <si>
    <t>Здоровецкое сельское поселение</t>
  </si>
  <si>
    <t>54629413</t>
  </si>
  <si>
    <t>Казанское сельское поселение</t>
  </si>
  <si>
    <t>54629416</t>
  </si>
  <si>
    <t>Козьминское сельское поселение</t>
  </si>
  <si>
    <t>54629419</t>
  </si>
  <si>
    <t>Коротышское сельское поселение</t>
  </si>
  <si>
    <t>54629422</t>
  </si>
  <si>
    <t>54629425</t>
  </si>
  <si>
    <t>Лютовское сельское поселение</t>
  </si>
  <si>
    <t>54629428</t>
  </si>
  <si>
    <t>Навесненское сельское поселение</t>
  </si>
  <si>
    <t>54629431</t>
  </si>
  <si>
    <t>Никольское сельское поселение</t>
  </si>
  <si>
    <t>54629434</t>
  </si>
  <si>
    <t>Островское сельское поселение</t>
  </si>
  <si>
    <t>54629440</t>
  </si>
  <si>
    <t>Речицкое сельское поселение</t>
  </si>
  <si>
    <t>54629443</t>
  </si>
  <si>
    <t>Сергиевское</t>
  </si>
  <si>
    <t>54629446</t>
  </si>
  <si>
    <t>Сосновское сельское поселение</t>
  </si>
  <si>
    <t>54629449</t>
  </si>
  <si>
    <t>Малоархангельский муниципальный район</t>
  </si>
  <si>
    <t>54632000</t>
  </si>
  <si>
    <t>Губкинское сельское поселение</t>
  </si>
  <si>
    <t>54632402</t>
  </si>
  <si>
    <t>Дубовицкое сельское поселение</t>
  </si>
  <si>
    <t>54632404</t>
  </si>
  <si>
    <t>Ленинское сельское поселение</t>
  </si>
  <si>
    <t>54632407</t>
  </si>
  <si>
    <t>Луковское сельское поселение</t>
  </si>
  <si>
    <t>54632410</t>
  </si>
  <si>
    <t>Малоархангельск городское поселение</t>
  </si>
  <si>
    <t>54632101</t>
  </si>
  <si>
    <t>54632413</t>
  </si>
  <si>
    <t>Первомайское сельское поселение</t>
  </si>
  <si>
    <t>54632416</t>
  </si>
  <si>
    <t>Подгородненское сельское поселение</t>
  </si>
  <si>
    <t>54632419</t>
  </si>
  <si>
    <t>Мценский муниципальный район</t>
  </si>
  <si>
    <t>54636000</t>
  </si>
  <si>
    <t>Алябьевское сельское поселение</t>
  </si>
  <si>
    <t>54636402</t>
  </si>
  <si>
    <t>Аникановское сельское поселение</t>
  </si>
  <si>
    <t>54636407</t>
  </si>
  <si>
    <t>Башкатовское сельское поселение</t>
  </si>
  <si>
    <t>54636404</t>
  </si>
  <si>
    <t>Воинское сельское поселение</t>
  </si>
  <si>
    <t>54636410</t>
  </si>
  <si>
    <t>Высокинское сельское поселение</t>
  </si>
  <si>
    <t>54636413</t>
  </si>
  <si>
    <t>Карандаковское сельское поселение</t>
  </si>
  <si>
    <t>54636416</t>
  </si>
  <si>
    <t>Отрадинское</t>
  </si>
  <si>
    <t>54636418</t>
  </si>
  <si>
    <t>Подберезовское сельское поселение</t>
  </si>
  <si>
    <t>54636428</t>
  </si>
  <si>
    <t>Подмокринское сельское поселение</t>
  </si>
  <si>
    <t>54636419</t>
  </si>
  <si>
    <t>Протасовское сельское поселение</t>
  </si>
  <si>
    <t>54636422</t>
  </si>
  <si>
    <t>Спасско-Лутовиновское</t>
  </si>
  <si>
    <t>54636425</t>
  </si>
  <si>
    <t>Тельченское сельское поселение</t>
  </si>
  <si>
    <t>54636431</t>
  </si>
  <si>
    <t>Чахинское сельское поселение</t>
  </si>
  <si>
    <t>54636434</t>
  </si>
  <si>
    <t>Черемошенское сельское поселение</t>
  </si>
  <si>
    <t>54636437</t>
  </si>
  <si>
    <t>Новодеревеньковский муниципальный район</t>
  </si>
  <si>
    <t>54639000</t>
  </si>
  <si>
    <t>Глебовское сельское поселение</t>
  </si>
  <si>
    <t>54639404</t>
  </si>
  <si>
    <t>Никитинское сельское поселение</t>
  </si>
  <si>
    <t>54639409</t>
  </si>
  <si>
    <t>Новодеревеньковское сельское поселение</t>
  </si>
  <si>
    <t>54639410</t>
  </si>
  <si>
    <t>Паньковское сельское поселение</t>
  </si>
  <si>
    <t>54639413</t>
  </si>
  <si>
    <t>Старогольское сельское поселение</t>
  </si>
  <si>
    <t>54639419</t>
  </si>
  <si>
    <t>Судбищенское</t>
  </si>
  <si>
    <t>54639422</t>
  </si>
  <si>
    <t>Суровское сельское поселение</t>
  </si>
  <si>
    <t>54639425</t>
  </si>
  <si>
    <t>Хомутово городское поселение</t>
  </si>
  <si>
    <t>54639151</t>
  </si>
  <si>
    <t>Новосильский муниципальный район</t>
  </si>
  <si>
    <t>54643000</t>
  </si>
  <si>
    <t>Вяжевское сельское поселение</t>
  </si>
  <si>
    <t>54643402</t>
  </si>
  <si>
    <t>Глубковское сельское поселение</t>
  </si>
  <si>
    <t>54643404</t>
  </si>
  <si>
    <t>Голунское сельское поселение</t>
  </si>
  <si>
    <t>54643410</t>
  </si>
  <si>
    <t>Зареченское сельское поселение</t>
  </si>
  <si>
    <t>54643413</t>
  </si>
  <si>
    <t>Новосиль городское поселение</t>
  </si>
  <si>
    <t>54643101</t>
  </si>
  <si>
    <t>Петушенское сельское поселение</t>
  </si>
  <si>
    <t>54643431</t>
  </si>
  <si>
    <t>Прудовское сельское поселение</t>
  </si>
  <si>
    <t>54643434</t>
  </si>
  <si>
    <t>Хворостянское сельское поселение</t>
  </si>
  <si>
    <t>54643440</t>
  </si>
  <si>
    <t>Орловский муниципальный район</t>
  </si>
  <si>
    <t>54647000</t>
  </si>
  <si>
    <t>Большекуликовское сельское поселение</t>
  </si>
  <si>
    <t>54647402</t>
  </si>
  <si>
    <t>Голохвастовское сельское поселение</t>
  </si>
  <si>
    <t>54647404</t>
  </si>
  <si>
    <t>Жиляевское сельское поселение</t>
  </si>
  <si>
    <t>54647407</t>
  </si>
  <si>
    <t>Знаменка городское поселение</t>
  </si>
  <si>
    <t>54647152</t>
  </si>
  <si>
    <t>Лавровское сельское поселение</t>
  </si>
  <si>
    <t>54647410</t>
  </si>
  <si>
    <t>Лошаковское сельское поселение</t>
  </si>
  <si>
    <t>54647413</t>
  </si>
  <si>
    <t>Масловское сельское поселение</t>
  </si>
  <si>
    <t>54647416</t>
  </si>
  <si>
    <t>Моховицкое сельское поселение</t>
  </si>
  <si>
    <t>54647419</t>
  </si>
  <si>
    <t>Неполодское сельское поселение</t>
  </si>
  <si>
    <t>54647422</t>
  </si>
  <si>
    <t>Образцовское сельское поселение</t>
  </si>
  <si>
    <t>54647425</t>
  </si>
  <si>
    <t>Пахомовское сельское поселение</t>
  </si>
  <si>
    <t>54647428</t>
  </si>
  <si>
    <t>Платоновское сельское поселение</t>
  </si>
  <si>
    <t>54647431</t>
  </si>
  <si>
    <t>Сабуровское сельское поселение</t>
  </si>
  <si>
    <t>54647434</t>
  </si>
  <si>
    <t>Спасское сельское поселение</t>
  </si>
  <si>
    <t>54647437</t>
  </si>
  <si>
    <t>Станово-Колодезьское сельское поселение</t>
  </si>
  <si>
    <t>54647443</t>
  </si>
  <si>
    <t>Становское сельское поселение</t>
  </si>
  <si>
    <t>54647440</t>
  </si>
  <si>
    <t>Троицкое сельское поселение</t>
  </si>
  <si>
    <t>54647446</t>
  </si>
  <si>
    <t>Покровский муниципальный район</t>
  </si>
  <si>
    <t>54650000</t>
  </si>
  <si>
    <t>54650402</t>
  </si>
  <si>
    <t>Верхнежерновское сельское поселение</t>
  </si>
  <si>
    <t>54650404</t>
  </si>
  <si>
    <t>Верхососенское сельское поселение</t>
  </si>
  <si>
    <t>54650405</t>
  </si>
  <si>
    <t>Владимирское сельское поселение</t>
  </si>
  <si>
    <t>54650407</t>
  </si>
  <si>
    <t>Вышнетуровецкое сельское поселение</t>
  </si>
  <si>
    <t>54650410</t>
  </si>
  <si>
    <t>Даниловское сельское поселение</t>
  </si>
  <si>
    <t>54650413</t>
  </si>
  <si>
    <t>Дросковское сельское поселение</t>
  </si>
  <si>
    <t>54650416</t>
  </si>
  <si>
    <t>Журавецкое сельское поселение</t>
  </si>
  <si>
    <t>54650419</t>
  </si>
  <si>
    <t>Ивановское сельское поселение</t>
  </si>
  <si>
    <t>54650422</t>
  </si>
  <si>
    <t>54650425</t>
  </si>
  <si>
    <t>Покровское городское поселение</t>
  </si>
  <si>
    <t>54650151</t>
  </si>
  <si>
    <t>Ретинское сельское поселение</t>
  </si>
  <si>
    <t>54650431</t>
  </si>
  <si>
    <t>Столбецкое сельское поселение</t>
  </si>
  <si>
    <t>54650434</t>
  </si>
  <si>
    <t>Топковское сельское поселение</t>
  </si>
  <si>
    <t>54650437</t>
  </si>
  <si>
    <t>Свердловский муниципальный район</t>
  </si>
  <si>
    <t>54652000</t>
  </si>
  <si>
    <t>Богодуховское сельское поселение</t>
  </si>
  <si>
    <t>54652402</t>
  </si>
  <si>
    <t>Змиевка городское поселение</t>
  </si>
  <si>
    <t>54652151</t>
  </si>
  <si>
    <t>Котовское сельское поселение</t>
  </si>
  <si>
    <t>54652404</t>
  </si>
  <si>
    <t>Кошелевское сельское поселение</t>
  </si>
  <si>
    <t>54652407</t>
  </si>
  <si>
    <t>Красноармейское сельское поселение</t>
  </si>
  <si>
    <t>54652410</t>
  </si>
  <si>
    <t>54652413</t>
  </si>
  <si>
    <t>Новопетровское сельское поселение</t>
  </si>
  <si>
    <t>54652416</t>
  </si>
  <si>
    <t>Яковлевское сельское поселение</t>
  </si>
  <si>
    <t>54652419</t>
  </si>
  <si>
    <t>Сосковский муниципальный район</t>
  </si>
  <si>
    <t>54653000</t>
  </si>
  <si>
    <t>Алмазовское сельское поселение</t>
  </si>
  <si>
    <t>54653403</t>
  </si>
  <si>
    <t>Алпеевское сельское поселение</t>
  </si>
  <si>
    <t>54653405</t>
  </si>
  <si>
    <t>Кировское сельское поселение</t>
  </si>
  <si>
    <t>54653415</t>
  </si>
  <si>
    <t>Лобынцевское сельское поселение</t>
  </si>
  <si>
    <t>54653417</t>
  </si>
  <si>
    <t>Мураевское сельское поселение</t>
  </si>
  <si>
    <t>54653419</t>
  </si>
  <si>
    <t>Рыжковское сельское поселение</t>
  </si>
  <si>
    <t>54653422</t>
  </si>
  <si>
    <t>Сосковское сельское поселение</t>
  </si>
  <si>
    <t>54653425</t>
  </si>
  <si>
    <t>Троснянский муниципальный район</t>
  </si>
  <si>
    <t>54654000</t>
  </si>
  <si>
    <t>Воронецкое сельское поселение</t>
  </si>
  <si>
    <t>54654405</t>
  </si>
  <si>
    <t>Жерновецкое сельское поселение</t>
  </si>
  <si>
    <t>54654408</t>
  </si>
  <si>
    <t>Ломовецкое сельское поселение</t>
  </si>
  <si>
    <t>54654415</t>
  </si>
  <si>
    <t>Малахово-Слободское сельское поселение</t>
  </si>
  <si>
    <t>54654417</t>
  </si>
  <si>
    <t>Муравльское сельское поселение</t>
  </si>
  <si>
    <t>54654419</t>
  </si>
  <si>
    <t>54654422</t>
  </si>
  <si>
    <t>Пенновское сельское поселение</t>
  </si>
  <si>
    <t>54654425</t>
  </si>
  <si>
    <t>Троснянское сельское поселение</t>
  </si>
  <si>
    <t>54654430</t>
  </si>
  <si>
    <t>Урицкий муниципальный район</t>
  </si>
  <si>
    <t>54655000</t>
  </si>
  <si>
    <t>Архангельское сельское поселение</t>
  </si>
  <si>
    <t>54655407</t>
  </si>
  <si>
    <t>Богдановское сельское поселение</t>
  </si>
  <si>
    <t>54655410</t>
  </si>
  <si>
    <t>Бунинское сельское поселение</t>
  </si>
  <si>
    <t>54655413</t>
  </si>
  <si>
    <t>Городищенское сельское поселение</t>
  </si>
  <si>
    <t>54655416</t>
  </si>
  <si>
    <t>54655422</t>
  </si>
  <si>
    <t>Луначарское сельское поселение</t>
  </si>
  <si>
    <t>54655428</t>
  </si>
  <si>
    <t>Нарышкино городское поселение</t>
  </si>
  <si>
    <t>54655151</t>
  </si>
  <si>
    <t>Подзаваловское сельское поселение</t>
  </si>
  <si>
    <t>54655437</t>
  </si>
  <si>
    <t>Хотынецкий муниципальный район</t>
  </si>
  <si>
    <t>54657000</t>
  </si>
  <si>
    <t>Аболмасовское сельское поселение</t>
  </si>
  <si>
    <t>54657402</t>
  </si>
  <si>
    <t>Алехинское сельское поселение</t>
  </si>
  <si>
    <t>54657404</t>
  </si>
  <si>
    <t>Богородицкое сельское поселение</t>
  </si>
  <si>
    <t>54657407</t>
  </si>
  <si>
    <t>Ильинское сельское поселение</t>
  </si>
  <si>
    <t>54657419</t>
  </si>
  <si>
    <t>Краснорябинское</t>
  </si>
  <si>
    <t>54657424</t>
  </si>
  <si>
    <t>Меловское сельское поселение</t>
  </si>
  <si>
    <t>54657426</t>
  </si>
  <si>
    <t>Студеновское сельское поселение</t>
  </si>
  <si>
    <t>54657431</t>
  </si>
  <si>
    <t>Хотимль-Кузменковское</t>
  </si>
  <si>
    <t>54657437</t>
  </si>
  <si>
    <t>Хотынец городское поселение</t>
  </si>
  <si>
    <t>54657151</t>
  </si>
  <si>
    <t>Шаблыкинский муниципальный район</t>
  </si>
  <si>
    <t>54659000</t>
  </si>
  <si>
    <t>54659402</t>
  </si>
  <si>
    <t>Косулическое сельское поселение</t>
  </si>
  <si>
    <t>54659404</t>
  </si>
  <si>
    <t>Молодовское сельское поселение</t>
  </si>
  <si>
    <t>54659406</t>
  </si>
  <si>
    <t>Навлинское сельское поселение</t>
  </si>
  <si>
    <t>54659408</t>
  </si>
  <si>
    <t>Сомовское сельское поселение</t>
  </si>
  <si>
    <t>54659410</t>
  </si>
  <si>
    <t>Титовское сельское поселение</t>
  </si>
  <si>
    <t>54659413</t>
  </si>
  <si>
    <t>Хотьковское сельское поселение</t>
  </si>
  <si>
    <t>54659416</t>
  </si>
  <si>
    <t>Шаблыкино городское поселение</t>
  </si>
  <si>
    <t>54659151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</si>
  <si>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</si>
  <si>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</si>
  <si>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</si>
  <si>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</si>
  <si>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</si>
  <si>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</si>
  <si>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</si>
  <si>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</si>
  <si>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</si>
  <si>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</si>
  <si>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</si>
  <si>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</si>
  <si>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</si>
  <si>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</si>
  <si>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</si>
  <si>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</si>
  <si>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</si>
  <si>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</si>
  <si>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</si>
  <si>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</si>
  <si>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</si>
  <si>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</si>
  <si>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</si>
  <si>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</si>
  <si>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</si>
  <si>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</si>
  <si>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</si>
  <si>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</si>
  <si>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</si>
  <si>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</si>
  <si>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</si>
  <si>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</si>
  <si>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</si>
  <si>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</si>
  <si>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</si>
  <si>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</si>
  <si>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</si>
  <si>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2597</t>
  </si>
  <si>
    <t>28796046</t>
  </si>
  <si>
    <t>АО "ГТ Энерго"</t>
  </si>
  <si>
    <t>7703806647</t>
  </si>
  <si>
    <t>772801001</t>
  </si>
  <si>
    <t>РСО :: Нерегулируемый сбыт :: Комбинированная выработка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</si>
  <si>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</si>
  <si>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26318876</t>
  </si>
  <si>
    <t>АО "Мосэнергосбыт"</t>
  </si>
  <si>
    <t>7736520080</t>
  </si>
  <si>
    <t>997650001</t>
  </si>
  <si>
    <t>ГП</t>
  </si>
  <si>
    <t>/Электроэнергетика/Сбыт ЭЭ/ГП</t>
  </si>
  <si>
    <t>26416856</t>
  </si>
  <si>
    <t>АО "Мценский завод "Коммаш"</t>
  </si>
  <si>
    <t>5703000204</t>
  </si>
  <si>
    <t>570301001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</si>
  <si>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</si>
  <si>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</si>
  <si>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27215840</t>
  </si>
  <si>
    <t>АО "Оборонэнерго" филиал "Волго-Вятский"</t>
  </si>
  <si>
    <t>7704726225</t>
  </si>
  <si>
    <t>526343001</t>
  </si>
  <si>
    <t>01-09-2011 00:00:00</t>
  </si>
  <si>
    <t>РСО</t>
  </si>
  <si>
    <t>/Электроэнергетика/Передача ЭЭ/РСО</t>
  </si>
  <si>
    <t>26617350</t>
  </si>
  <si>
    <t>АО "Оборонэнергосбыт"</t>
  </si>
  <si>
    <t>7704731218</t>
  </si>
  <si>
    <t>773043001</t>
  </si>
  <si>
    <t>23-03-2010 00:00:00</t>
  </si>
  <si>
    <t>Нерегулируемый сбыт</t>
  </si>
  <si>
    <t>/Электроэнергетика/Сбыт ЭЭ/Нерегулируемый сбыт</t>
  </si>
  <si>
    <t>26457763</t>
  </si>
  <si>
    <t>АО "Орелоблэнерго"</t>
  </si>
  <si>
    <t>5751028520</t>
  </si>
  <si>
    <t>575101001</t>
  </si>
  <si>
    <t>26416780</t>
  </si>
  <si>
    <t>АО "Протон"</t>
  </si>
  <si>
    <t>5753018359</t>
  </si>
  <si>
    <t>575301001</t>
  </si>
  <si>
    <t>26416948</t>
  </si>
  <si>
    <t>ЗАО "АВТОБАЗИС"</t>
  </si>
  <si>
    <t>5753029390</t>
  </si>
  <si>
    <t>26846206</t>
  </si>
  <si>
    <t>ИП Абрамов М.И.</t>
  </si>
  <si>
    <t>575305979807</t>
  </si>
  <si>
    <t>отсутствует</t>
  </si>
  <si>
    <t>26812344</t>
  </si>
  <si>
    <t>ИП Шамардин В. Д.</t>
  </si>
  <si>
    <t>575303336984</t>
  </si>
  <si>
    <t>26505895</t>
  </si>
  <si>
    <t>Московская дирекция по энергообеспечению Трансэнерго - филиал ОАО "РЖД"</t>
  </si>
  <si>
    <t>7708503727</t>
  </si>
  <si>
    <t>770845041</t>
  </si>
  <si>
    <t>26519580</t>
  </si>
  <si>
    <t>ОАО "МЛЗ"</t>
  </si>
  <si>
    <t>5703008860</t>
  </si>
  <si>
    <t>26359142</t>
  </si>
  <si>
    <t>ОАО "Орловские металлы"</t>
  </si>
  <si>
    <t>5700000196</t>
  </si>
  <si>
    <t>26837653</t>
  </si>
  <si>
    <t>ОАО ГК «ТНС энерго»</t>
  </si>
  <si>
    <t>7705541227</t>
  </si>
  <si>
    <t>770201001</t>
  </si>
  <si>
    <t>26416515</t>
  </si>
  <si>
    <t>ООО  "ОПК-Энерго"</t>
  </si>
  <si>
    <t>5754006476</t>
  </si>
  <si>
    <t>575401001</t>
  </si>
  <si>
    <t>28494271</t>
  </si>
  <si>
    <t>ООО "Антаго"</t>
  </si>
  <si>
    <t>5752058623</t>
  </si>
  <si>
    <t>575201001</t>
  </si>
  <si>
    <t>26766814</t>
  </si>
  <si>
    <t>ООО "ГРИНН Энергосбыт"</t>
  </si>
  <si>
    <t>4632116134</t>
  </si>
  <si>
    <t>463201001</t>
  </si>
  <si>
    <t>26613700</t>
  </si>
  <si>
    <t>ООО "Гарант Энерго"</t>
  </si>
  <si>
    <t>7709782777</t>
  </si>
  <si>
    <t>770901001</t>
  </si>
  <si>
    <t>26524717</t>
  </si>
  <si>
    <t>ООО "Каскад-Энергосбыт"</t>
  </si>
  <si>
    <t>4028033356</t>
  </si>
  <si>
    <t>402801001</t>
  </si>
  <si>
    <t>28798112</t>
  </si>
  <si>
    <t>ООО "Квадра-Энергосбыт"</t>
  </si>
  <si>
    <t>7107536816</t>
  </si>
  <si>
    <t>710701001</t>
  </si>
  <si>
    <t>27667971</t>
  </si>
  <si>
    <t>ООО "МагнитЭнерго"</t>
  </si>
  <si>
    <t>7715902899</t>
  </si>
  <si>
    <t>771501001</t>
  </si>
  <si>
    <t>28147378</t>
  </si>
  <si>
    <t>231001001</t>
  </si>
  <si>
    <t>27567581</t>
  </si>
  <si>
    <t>ООО "Орловский энергосбыт"</t>
  </si>
  <si>
    <t>5754020600</t>
  </si>
  <si>
    <t>22-08-2011 00:00:00</t>
  </si>
  <si>
    <t>26519588</t>
  </si>
  <si>
    <t>ООО "Промэнергосеть"</t>
  </si>
  <si>
    <t>5753041654</t>
  </si>
  <si>
    <t>26416221</t>
  </si>
  <si>
    <t>ООО "РН-Энерго"</t>
  </si>
  <si>
    <t>7706525041</t>
  </si>
  <si>
    <t>02-05-2012 00:00:00</t>
  </si>
  <si>
    <t>28113333</t>
  </si>
  <si>
    <t>774850001</t>
  </si>
  <si>
    <t>26-02-2004 00:00:00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</si>
  <si>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</si>
  <si>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</si>
  <si>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</si>
  <si>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</si>
  <si>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</si>
  <si>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</si>
  <si>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</si>
  <si>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26359174</t>
  </si>
  <si>
    <t>ООО "СтройПарк"</t>
  </si>
  <si>
    <t>5753037217</t>
  </si>
  <si>
    <t>26519585</t>
  </si>
  <si>
    <t>ООО "ТЭС"</t>
  </si>
  <si>
    <t>6311049306</t>
  </si>
  <si>
    <t>531101001</t>
  </si>
  <si>
    <t>26497668</t>
  </si>
  <si>
    <t>ООО "Транснефтьэнерго"</t>
  </si>
  <si>
    <t>7703552167</t>
  </si>
  <si>
    <t>772301001</t>
  </si>
  <si>
    <t>01-07-2009 00:00:00</t>
  </si>
  <si>
    <t>26801410</t>
  </si>
  <si>
    <t>ООО "Центральная Энергосбытовая Компания"</t>
  </si>
  <si>
    <t>6950076383</t>
  </si>
  <si>
    <t>30989522</t>
  </si>
  <si>
    <t>ООО "ЭСВ"</t>
  </si>
  <si>
    <t>7704440018</t>
  </si>
  <si>
    <t>332701001</t>
  </si>
  <si>
    <t>28494405</t>
  </si>
  <si>
    <t>ООО "Энергосистема"</t>
  </si>
  <si>
    <t>7715887873</t>
  </si>
  <si>
    <t>30434147</t>
  </si>
  <si>
    <t>ООО «Лыковская ГЭС»</t>
  </si>
  <si>
    <t>5717009038</t>
  </si>
  <si>
    <t>571701001</t>
  </si>
  <si>
    <t>27051136</t>
  </si>
  <si>
    <t>ПАО "Квадра - Генерирующая компания"</t>
  </si>
  <si>
    <t>6829012680</t>
  </si>
  <si>
    <t>Комбинированная выработка</t>
  </si>
  <si>
    <t>/Электроэнергетика/Производство ЭЭ/Комбинированная выработка</t>
  </si>
  <si>
    <t>27954259</t>
  </si>
  <si>
    <t>ПАО "ФСК ЕЭС"</t>
  </si>
  <si>
    <t>4716016979</t>
  </si>
  <si>
    <t>997450001</t>
  </si>
  <si>
    <t>27301763</t>
  </si>
  <si>
    <t>Филиал «Юго-Западный» АО «Оборонэнерго»</t>
  </si>
  <si>
    <t>575243001</t>
  </si>
  <si>
    <t>30378002</t>
  </si>
  <si>
    <t>Филиал ПАО "Квадра" - "Орловская генерация"</t>
  </si>
  <si>
    <t>575143001</t>
  </si>
  <si>
    <t>26519566</t>
  </si>
  <si>
    <t>Филиал ПАО "МРСК Центра" - "Орелэнерго"</t>
  </si>
  <si>
    <t>6901067107</t>
  </si>
  <si>
    <t>575102001</t>
  </si>
  <si>
    <t>26513518</t>
  </si>
  <si>
    <t>Центральный филиал ООО "Газпром энерго"</t>
  </si>
  <si>
    <t>7736186950</t>
  </si>
  <si>
    <t>772702001</t>
  </si>
  <si>
    <t>07-02-2006 00:00:00</t>
  </si>
  <si>
    <t>Дата последнего обновления реестра организаций: 09.10.2018 16:18:55</t>
  </si>
  <si>
    <t>Дата последнего обновления реестра МР/МО:_x000D_09.10.2018 16:19:40</t>
  </si>
  <si>
    <t>Титульный!G35</t>
  </si>
  <si>
    <t>Не указано значение на листе 'Титульный'!</t>
  </si>
  <si>
    <t>Ошибка</t>
  </si>
  <si>
    <t>Титульный!G36</t>
  </si>
  <si>
    <t>Титульный!G38</t>
  </si>
  <si>
    <t>Титульный!G39</t>
  </si>
  <si>
    <t>Титульный!G41</t>
  </si>
  <si>
    <t>Титульный!G42</t>
  </si>
  <si>
    <t>Титульный!G44</t>
  </si>
  <si>
    <t>Титульный!G45</t>
  </si>
  <si>
    <t>Титульный!G46</t>
  </si>
  <si>
    <t>Титульный!G47</t>
  </si>
  <si>
    <t>Титульный!G23</t>
  </si>
  <si>
    <t>ОКПО не указан!</t>
  </si>
  <si>
    <t>Титульный!G25</t>
  </si>
  <si>
    <t>ОКАТО не указан!</t>
  </si>
  <si>
    <t>Лескова ул., д.19, 302040, Россия</t>
  </si>
  <si>
    <t>41677105</t>
  </si>
  <si>
    <t>Меньшов В.В.</t>
  </si>
  <si>
    <t>414410</t>
  </si>
  <si>
    <t>Волченко В.С.</t>
  </si>
  <si>
    <t>414442</t>
  </si>
  <si>
    <t>Дрожжинова Т.Н.</t>
  </si>
  <si>
    <t>инженер-электрик</t>
  </si>
  <si>
    <t>498570</t>
  </si>
  <si>
    <t>dtamary@mail.ru</t>
  </si>
  <si>
    <t>54401369000</t>
  </si>
</sst>
</file>

<file path=xl/styles.xml><?xml version="1.0" encoding="utf-8"?>
<styleSheet xmlns="http://schemas.openxmlformats.org/spreadsheetml/2006/main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3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04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1" fillId="0" borderId="0"/>
    <xf numFmtId="0" fontId="51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9" applyNumberFormat="0" applyAlignment="0" applyProtection="0"/>
    <xf numFmtId="0" fontId="61" fillId="18" borderId="20" applyNumberFormat="0" applyAlignment="0" applyProtection="0"/>
    <xf numFmtId="0" fontId="62" fillId="0" borderId="21" applyNumberFormat="0" applyFill="0" applyAlignment="0" applyProtection="0"/>
    <xf numFmtId="0" fontId="63" fillId="19" borderId="22" applyNumberFormat="0" applyAlignment="0" applyProtection="0"/>
    <xf numFmtId="0" fontId="64" fillId="0" borderId="0" applyNumberFormat="0" applyFill="0" applyBorder="0" applyAlignment="0" applyProtection="0"/>
    <xf numFmtId="0" fontId="2" fillId="20" borderId="2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7" fillId="4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left" vertical="center"/>
    </xf>
    <xf numFmtId="0" fontId="69" fillId="0" borderId="0"/>
  </cellStyleXfs>
  <cellXfs count="316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1" fillId="8" borderId="0" xfId="38" applyFill="1" applyProtection="1"/>
    <xf numFmtId="0" fontId="51" fillId="0" borderId="0" xfId="38"/>
    <xf numFmtId="0" fontId="51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8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8" applyNumberFormat="1" applyFont="1" applyFill="1" applyAlignment="1" applyProtection="1">
      <alignment vertical="center"/>
    </xf>
    <xf numFmtId="0" fontId="34" fillId="0" borderId="0" xfId="51" applyFont="1" applyFill="1" applyBorder="1" applyAlignment="1" applyProtection="1">
      <alignment vertical="center"/>
    </xf>
    <xf numFmtId="0" fontId="37" fillId="0" borderId="0" xfId="51" applyFont="1" applyBorder="1" applyAlignment="1" applyProtection="1">
      <alignment horizontal="center" vertical="center" wrapText="1"/>
    </xf>
    <xf numFmtId="0" fontId="34" fillId="0" borderId="0" xfId="51" applyFont="1" applyAlignment="1" applyProtection="1">
      <alignment vertical="center"/>
    </xf>
    <xf numFmtId="0" fontId="35" fillId="0" borderId="0" xfId="51" applyFont="1" applyAlignment="1" applyProtection="1">
      <alignment horizontal="center" vertical="center"/>
    </xf>
    <xf numFmtId="0" fontId="34" fillId="0" borderId="0" xfId="44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2" applyFont="1" applyFill="1" applyAlignment="1" applyProtection="1">
      <alignment wrapText="1"/>
    </xf>
    <xf numFmtId="49" fontId="39" fillId="0" borderId="0" xfId="42" applyFont="1" applyFill="1" applyAlignment="1" applyProtection="1">
      <alignment vertical="center" wrapText="1"/>
    </xf>
    <xf numFmtId="49" fontId="40" fillId="0" borderId="0" xfId="42" applyFont="1" applyFill="1" applyBorder="1" applyAlignment="1" applyProtection="1">
      <alignment wrapText="1"/>
    </xf>
    <xf numFmtId="0" fontId="41" fillId="0" borderId="0" xfId="42" applyNumberFormat="1" applyFont="1" applyFill="1" applyAlignment="1" applyProtection="1">
      <alignment vertical="top"/>
    </xf>
    <xf numFmtId="49" fontId="34" fillId="0" borderId="0" xfId="42" applyFont="1" applyFill="1" applyAlignment="1" applyProtection="1">
      <alignment vertical="top" wrapText="1"/>
    </xf>
    <xf numFmtId="49" fontId="39" fillId="0" borderId="0" xfId="42" applyFont="1" applyFill="1" applyBorder="1" applyAlignment="1" applyProtection="1">
      <alignment wrapText="1"/>
    </xf>
    <xf numFmtId="49" fontId="41" fillId="9" borderId="0" xfId="42" applyFont="1" applyFill="1" applyBorder="1" applyAlignment="1">
      <alignment wrapText="1"/>
    </xf>
    <xf numFmtId="49" fontId="42" fillId="9" borderId="0" xfId="42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2" applyFont="1" applyFill="1" applyBorder="1" applyAlignment="1" applyProtection="1">
      <alignment vertical="top" wrapText="1"/>
    </xf>
    <xf numFmtId="49" fontId="35" fillId="9" borderId="0" xfId="32" applyNumberFormat="1" applyFont="1" applyFill="1" applyBorder="1" applyAlignment="1" applyProtection="1">
      <alignment wrapText="1"/>
    </xf>
    <xf numFmtId="49" fontId="35" fillId="9" borderId="0" xfId="32" applyNumberFormat="1" applyFont="1" applyFill="1" applyBorder="1" applyAlignment="1" applyProtection="1">
      <alignment horizontal="left" wrapText="1"/>
    </xf>
    <xf numFmtId="49" fontId="41" fillId="9" borderId="0" xfId="42" applyFont="1" applyFill="1" applyBorder="1" applyAlignment="1">
      <alignment horizontal="right" wrapText="1"/>
    </xf>
    <xf numFmtId="0" fontId="25" fillId="0" borderId="0" xfId="44" applyFont="1" applyAlignment="1" applyProtection="1">
      <alignment horizontal="center" vertical="center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49" fontId="2" fillId="0" borderId="6" xfId="44" applyNumberFormat="1" applyFont="1" applyFill="1" applyBorder="1" applyAlignment="1" applyProtection="1">
      <alignment horizontal="left" vertical="center" wrapText="1"/>
    </xf>
    <xf numFmtId="0" fontId="34" fillId="0" borderId="0" xfId="44" applyFont="1" applyProtection="1"/>
    <xf numFmtId="0" fontId="43" fillId="9" borderId="0" xfId="44" applyFont="1" applyFill="1" applyBorder="1" applyAlignment="1" applyProtection="1">
      <alignment horizontal="center" vertical="center"/>
    </xf>
    <xf numFmtId="0" fontId="34" fillId="9" borderId="0" xfId="44" applyFont="1" applyFill="1" applyBorder="1" applyProtection="1"/>
    <xf numFmtId="0" fontId="34" fillId="9" borderId="5" xfId="49" applyFont="1" applyFill="1" applyBorder="1" applyAlignment="1" applyProtection="1">
      <alignment horizontal="center" vertical="center" wrapText="1"/>
    </xf>
    <xf numFmtId="0" fontId="34" fillId="0" borderId="5" xfId="36" applyFont="1" applyFill="1" applyBorder="1" applyAlignment="1" applyProtection="1">
      <alignment horizontal="center" vertical="center" wrapText="1"/>
    </xf>
    <xf numFmtId="0" fontId="44" fillId="9" borderId="6" xfId="44" applyFont="1" applyFill="1" applyBorder="1" applyAlignment="1" applyProtection="1">
      <alignment horizontal="center" vertical="center"/>
    </xf>
    <xf numFmtId="0" fontId="27" fillId="9" borderId="0" xfId="44" applyFont="1" applyFill="1" applyBorder="1" applyAlignment="1" applyProtection="1">
      <alignment horizontal="center" vertical="center"/>
    </xf>
    <xf numFmtId="0" fontId="35" fillId="0" borderId="0" xfId="51" applyFont="1" applyFill="1" applyBorder="1" applyAlignment="1" applyProtection="1">
      <alignment horizontal="center" vertical="center"/>
    </xf>
    <xf numFmtId="0" fontId="34" fillId="0" borderId="0" xfId="51" applyFont="1" applyBorder="1" applyAlignment="1" applyProtection="1">
      <alignment vertical="center"/>
    </xf>
    <xf numFmtId="0" fontId="34" fillId="0" borderId="0" xfId="51" applyNumberFormat="1" applyFont="1" applyAlignment="1" applyProtection="1">
      <alignment vertical="center"/>
    </xf>
    <xf numFmtId="0" fontId="34" fillId="0" borderId="0" xfId="50" applyFont="1" applyAlignment="1" applyProtection="1">
      <alignment vertical="center"/>
    </xf>
    <xf numFmtId="49" fontId="34" fillId="0" borderId="0" xfId="51" applyNumberFormat="1" applyFont="1" applyAlignment="1" applyProtection="1">
      <alignment vertical="center"/>
    </xf>
    <xf numFmtId="0" fontId="35" fillId="0" borderId="0" xfId="51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1" applyFont="1" applyFill="1" applyBorder="1" applyAlignment="1" applyProtection="1">
      <alignment horizontal="center" vertical="center" wrapText="1"/>
    </xf>
    <xf numFmtId="0" fontId="45" fillId="0" borderId="0" xfId="56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6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6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2" applyNumberFormat="1" applyFont="1" applyFill="1" applyAlignment="1" applyProtection="1">
      <alignment horizontal="left" vertical="center" wrapText="1"/>
    </xf>
    <xf numFmtId="0" fontId="34" fillId="0" borderId="7" xfId="51" applyFont="1" applyBorder="1" applyAlignment="1" applyProtection="1">
      <alignment vertical="center"/>
    </xf>
    <xf numFmtId="0" fontId="34" fillId="0" borderId="8" xfId="51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1" applyFont="1" applyFill="1" applyBorder="1" applyAlignment="1" applyProtection="1">
      <alignment vertical="center"/>
    </xf>
    <xf numFmtId="0" fontId="34" fillId="0" borderId="7" xfId="51" applyFont="1" applyFill="1" applyBorder="1" applyAlignment="1" applyProtection="1">
      <alignment horizontal="center" vertical="center" wrapText="1"/>
    </xf>
    <xf numFmtId="0" fontId="51" fillId="0" borderId="0" xfId="38" applyBorder="1"/>
    <xf numFmtId="0" fontId="34" fillId="9" borderId="10" xfId="44" applyFont="1" applyFill="1" applyBorder="1" applyAlignment="1" applyProtection="1">
      <alignment horizontal="center" vertical="center"/>
    </xf>
    <xf numFmtId="0" fontId="41" fillId="0" borderId="0" xfId="46" applyFont="1" applyFill="1" applyAlignment="1" applyProtection="1">
      <alignment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Alignment="1" applyProtection="1">
      <alignment vertical="center"/>
    </xf>
    <xf numFmtId="0" fontId="41" fillId="0" borderId="0" xfId="46" applyFont="1" applyAlignment="1" applyProtection="1">
      <alignment vertical="center" wrapText="1"/>
    </xf>
    <xf numFmtId="0" fontId="41" fillId="0" borderId="0" xfId="46" applyFont="1" applyAlignment="1" applyProtection="1">
      <alignment horizontal="center" vertical="center" wrapText="1"/>
    </xf>
    <xf numFmtId="0" fontId="41" fillId="0" borderId="0" xfId="46" applyFont="1" applyFill="1" applyAlignment="1" applyProtection="1">
      <alignment vertical="center" wrapText="1"/>
    </xf>
    <xf numFmtId="0" fontId="41" fillId="0" borderId="0" xfId="46" applyNumberFormat="1" applyFont="1" applyFill="1" applyAlignment="1" applyProtection="1">
      <alignment vertical="center"/>
    </xf>
    <xf numFmtId="0" fontId="41" fillId="0" borderId="0" xfId="46" applyFont="1" applyBorder="1" applyAlignment="1" applyProtection="1">
      <alignment vertical="center" wrapText="1"/>
    </xf>
    <xf numFmtId="0" fontId="34" fillId="0" borderId="0" xfId="47" applyFont="1" applyBorder="1" applyAlignment="1" applyProtection="1">
      <alignment horizontal="right" vertical="center"/>
    </xf>
    <xf numFmtId="0" fontId="42" fillId="0" borderId="0" xfId="46" applyFont="1" applyBorder="1" applyAlignment="1" applyProtection="1">
      <alignment vertical="center" wrapText="1"/>
    </xf>
    <xf numFmtId="0" fontId="42" fillId="0" borderId="0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 wrapText="1"/>
    </xf>
    <xf numFmtId="0" fontId="41" fillId="9" borderId="0" xfId="48" applyFont="1" applyFill="1" applyBorder="1" applyAlignment="1" applyProtection="1">
      <alignment vertical="center" wrapText="1"/>
    </xf>
    <xf numFmtId="0" fontId="41" fillId="9" borderId="7" xfId="48" applyFont="1" applyFill="1" applyBorder="1" applyAlignment="1" applyProtection="1">
      <alignment vertical="center" wrapText="1"/>
    </xf>
    <xf numFmtId="0" fontId="42" fillId="9" borderId="0" xfId="48" applyFont="1" applyFill="1" applyBorder="1" applyAlignment="1" applyProtection="1">
      <alignment vertical="center" wrapText="1"/>
    </xf>
    <xf numFmtId="0" fontId="34" fillId="9" borderId="0" xfId="47" applyFont="1" applyFill="1" applyBorder="1" applyAlignment="1" applyProtection="1">
      <alignment horizontal="right" vertical="center" wrapText="1" indent="1"/>
    </xf>
    <xf numFmtId="0" fontId="34" fillId="7" borderId="9" xfId="47" applyFont="1" applyFill="1" applyBorder="1" applyAlignment="1" applyProtection="1">
      <alignment horizontal="center" vertical="center"/>
    </xf>
    <xf numFmtId="0" fontId="42" fillId="9" borderId="8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/>
    </xf>
    <xf numFmtId="14" fontId="41" fillId="9" borderId="0" xfId="55" applyNumberFormat="1" applyFont="1" applyFill="1" applyBorder="1" applyAlignment="1" applyProtection="1">
      <alignment horizontal="center" vertical="center"/>
    </xf>
    <xf numFmtId="0" fontId="41" fillId="9" borderId="0" xfId="55" applyNumberFormat="1" applyFont="1" applyFill="1" applyBorder="1" applyAlignment="1" applyProtection="1">
      <alignment horizontal="center" vertical="center" wrapText="1"/>
    </xf>
    <xf numFmtId="0" fontId="34" fillId="9" borderId="0" xfId="55" applyNumberFormat="1" applyFont="1" applyFill="1" applyBorder="1" applyAlignment="1" applyProtection="1">
      <alignment horizontal="center" vertical="center" wrapText="1"/>
    </xf>
    <xf numFmtId="0" fontId="41" fillId="9" borderId="7" xfId="55" applyNumberFormat="1" applyFont="1" applyFill="1" applyBorder="1" applyAlignment="1" applyProtection="1">
      <alignment horizontal="center" wrapText="1"/>
    </xf>
    <xf numFmtId="0" fontId="41" fillId="9" borderId="0" xfId="46" applyFont="1" applyFill="1" applyBorder="1" applyAlignment="1" applyProtection="1">
      <alignment horizontal="center" vertical="center" wrapText="1"/>
    </xf>
    <xf numFmtId="49" fontId="41" fillId="0" borderId="0" xfId="54" applyFont="1" applyProtection="1">
      <alignment vertical="top"/>
    </xf>
    <xf numFmtId="0" fontId="34" fillId="11" borderId="9" xfId="47" applyFont="1" applyFill="1" applyBorder="1" applyAlignment="1" applyProtection="1">
      <alignment horizontal="center" vertical="center"/>
      <protection locked="0"/>
    </xf>
    <xf numFmtId="0" fontId="41" fillId="9" borderId="8" xfId="48" applyFont="1" applyFill="1" applyBorder="1" applyAlignment="1" applyProtection="1">
      <alignment horizontal="left" vertical="center" wrapText="1"/>
    </xf>
    <xf numFmtId="0" fontId="41" fillId="0" borderId="0" xfId="48" applyFont="1" applyFill="1" applyBorder="1" applyAlignment="1" applyProtection="1">
      <alignment horizontal="center" vertical="center" wrapText="1"/>
    </xf>
    <xf numFmtId="0" fontId="41" fillId="9" borderId="8" xfId="48" applyFont="1" applyFill="1" applyBorder="1" applyAlignment="1" applyProtection="1">
      <alignment horizontal="center" vertical="center" wrapText="1"/>
    </xf>
    <xf numFmtId="49" fontId="41" fillId="9" borderId="0" xfId="55" applyNumberFormat="1" applyFont="1" applyFill="1" applyBorder="1" applyAlignment="1" applyProtection="1">
      <alignment horizontal="center" vertical="center" wrapText="1"/>
    </xf>
    <xf numFmtId="14" fontId="41" fillId="9" borderId="7" xfId="55" applyNumberFormat="1" applyFont="1" applyFill="1" applyBorder="1" applyAlignment="1" applyProtection="1">
      <alignment horizontal="center" vertical="center" wrapText="1"/>
    </xf>
    <xf numFmtId="14" fontId="41" fillId="9" borderId="0" xfId="55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 wrapText="1"/>
    </xf>
    <xf numFmtId="49" fontId="41" fillId="0" borderId="0" xfId="54" applyFont="1" applyAlignment="1" applyProtection="1">
      <alignment horizontal="center" vertical="center"/>
    </xf>
    <xf numFmtId="49" fontId="34" fillId="7" borderId="9" xfId="47" applyNumberFormat="1" applyFont="1" applyFill="1" applyBorder="1" applyAlignment="1" applyProtection="1">
      <alignment horizontal="center" vertical="center" wrapText="1"/>
    </xf>
    <xf numFmtId="14" fontId="41" fillId="9" borderId="8" xfId="55" applyNumberFormat="1" applyFont="1" applyFill="1" applyBorder="1" applyAlignment="1" applyProtection="1">
      <alignment horizontal="center" vertical="center" wrapText="1"/>
    </xf>
    <xf numFmtId="0" fontId="41" fillId="9" borderId="8" xfId="46" applyFont="1" applyFill="1" applyBorder="1" applyAlignment="1" applyProtection="1">
      <alignment horizontal="center" vertical="center" wrapText="1"/>
    </xf>
    <xf numFmtId="49" fontId="41" fillId="9" borderId="7" xfId="55" applyNumberFormat="1" applyFont="1" applyFill="1" applyBorder="1" applyAlignment="1" applyProtection="1">
      <alignment horizontal="center" vertical="center" wrapText="1"/>
    </xf>
    <xf numFmtId="49" fontId="34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4" fillId="9" borderId="0" xfId="47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/>
    </xf>
    <xf numFmtId="49" fontId="34" fillId="9" borderId="0" xfId="47" applyNumberFormat="1" applyFont="1" applyFill="1" applyBorder="1" applyAlignment="1" applyProtection="1">
      <alignment horizontal="right" vertical="center" wrapText="1" indent="1"/>
    </xf>
    <xf numFmtId="49" fontId="41" fillId="0" borderId="0" xfId="55" applyNumberFormat="1" applyFont="1" applyFill="1" applyBorder="1" applyAlignment="1" applyProtection="1">
      <alignment horizontal="left" vertical="center"/>
    </xf>
    <xf numFmtId="49" fontId="41" fillId="0" borderId="0" xfId="55" applyNumberFormat="1" applyFont="1" applyFill="1" applyBorder="1" applyAlignment="1" applyProtection="1">
      <alignment horizontal="center" vertical="center" wrapText="1"/>
    </xf>
    <xf numFmtId="0" fontId="41" fillId="9" borderId="0" xfId="48" applyFont="1" applyFill="1" applyBorder="1" applyAlignment="1" applyProtection="1">
      <alignment horizontal="center" vertical="center" wrapText="1"/>
    </xf>
    <xf numFmtId="49" fontId="34" fillId="0" borderId="0" xfId="42" applyFont="1" applyFill="1" applyBorder="1" applyAlignment="1" applyProtection="1">
      <alignment vertical="top" wrapText="1"/>
    </xf>
    <xf numFmtId="0" fontId="41" fillId="0" borderId="0" xfId="42" applyNumberFormat="1" applyFont="1" applyFill="1" applyBorder="1" applyAlignment="1" applyProtection="1">
      <alignment horizontal="left" vertical="top" wrapText="1"/>
    </xf>
    <xf numFmtId="49" fontId="34" fillId="0" borderId="8" xfId="42" applyFont="1" applyFill="1" applyBorder="1" applyAlignment="1" applyProtection="1">
      <alignment vertical="top" wrapText="1"/>
    </xf>
    <xf numFmtId="49" fontId="41" fillId="0" borderId="9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wrapText="1"/>
    </xf>
    <xf numFmtId="49" fontId="41" fillId="9" borderId="9" xfId="42" applyFont="1" applyFill="1" applyBorder="1" applyAlignment="1">
      <alignment wrapText="1"/>
    </xf>
    <xf numFmtId="49" fontId="41" fillId="9" borderId="7" xfId="42" applyFont="1" applyFill="1" applyBorder="1" applyAlignment="1">
      <alignment wrapText="1"/>
    </xf>
    <xf numFmtId="49" fontId="46" fillId="9" borderId="7" xfId="42" applyFont="1" applyFill="1" applyBorder="1" applyAlignment="1" applyProtection="1">
      <alignment vertical="center" wrapText="1"/>
    </xf>
    <xf numFmtId="49" fontId="39" fillId="0" borderId="8" xfId="42" applyFont="1" applyFill="1" applyBorder="1" applyAlignment="1" applyProtection="1">
      <alignment wrapText="1"/>
    </xf>
    <xf numFmtId="49" fontId="42" fillId="0" borderId="0" xfId="42" applyFont="1" applyFill="1" applyBorder="1" applyAlignment="1" applyProtection="1">
      <alignment horizontal="left" vertical="center" wrapText="1"/>
    </xf>
    <xf numFmtId="49" fontId="41" fillId="9" borderId="8" xfId="42" applyFont="1" applyFill="1" applyBorder="1" applyAlignment="1">
      <alignment wrapText="1"/>
    </xf>
    <xf numFmtId="49" fontId="46" fillId="9" borderId="0" xfId="42" applyFont="1" applyFill="1" applyBorder="1" applyAlignment="1" applyProtection="1">
      <alignment vertical="center" wrapText="1"/>
    </xf>
    <xf numFmtId="49" fontId="46" fillId="9" borderId="0" xfId="42" applyFont="1" applyFill="1" applyBorder="1" applyAlignment="1" applyProtection="1">
      <alignment horizontal="center" vertical="center" wrapText="1"/>
    </xf>
    <xf numFmtId="49" fontId="42" fillId="9" borderId="8" xfId="42" applyFont="1" applyFill="1" applyBorder="1" applyAlignment="1">
      <alignment horizontal="left" vertical="center" wrapText="1"/>
    </xf>
    <xf numFmtId="49" fontId="42" fillId="9" borderId="4" xfId="42" applyFont="1" applyFill="1" applyBorder="1" applyAlignment="1">
      <alignment horizontal="left"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2" applyFont="1" applyFill="1" applyBorder="1" applyAlignment="1" applyProtection="1">
      <alignment wrapText="1"/>
    </xf>
    <xf numFmtId="49" fontId="42" fillId="0" borderId="4" xfId="42" applyFont="1" applyFill="1" applyBorder="1" applyAlignment="1" applyProtection="1">
      <alignment horizontal="left" vertical="center" wrapText="1"/>
    </xf>
    <xf numFmtId="49" fontId="42" fillId="9" borderId="11" xfId="42" applyFont="1" applyFill="1" applyBorder="1" applyAlignment="1">
      <alignment horizontal="left" vertical="center" wrapText="1"/>
    </xf>
    <xf numFmtId="49" fontId="46" fillId="9" borderId="4" xfId="42" applyFont="1" applyFill="1" applyBorder="1" applyAlignment="1" applyProtection="1">
      <alignment vertical="center" wrapText="1"/>
    </xf>
    <xf numFmtId="49" fontId="34" fillId="12" borderId="9" xfId="41" applyNumberFormat="1" applyFont="1" applyFill="1" applyBorder="1" applyAlignment="1" applyProtection="1">
      <alignment horizontal="center" vertical="center" wrapText="1"/>
    </xf>
    <xf numFmtId="49" fontId="34" fillId="7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1" applyFont="1" applyProtection="1"/>
    <xf numFmtId="0" fontId="20" fillId="0" borderId="0" xfId="51" applyFont="1" applyBorder="1" applyAlignment="1" applyProtection="1">
      <alignment horizontal="center" vertical="center"/>
    </xf>
    <xf numFmtId="0" fontId="20" fillId="0" borderId="0" xfId="51" applyFont="1" applyBorder="1" applyProtection="1"/>
    <xf numFmtId="0" fontId="20" fillId="0" borderId="12" xfId="51" applyFont="1" applyBorder="1" applyProtection="1"/>
    <xf numFmtId="0" fontId="20" fillId="0" borderId="0" xfId="51" applyFont="1" applyAlignment="1" applyProtection="1">
      <alignment horizontal="left" vertical="center"/>
    </xf>
    <xf numFmtId="0" fontId="20" fillId="0" borderId="0" xfId="51" applyFont="1" applyAlignment="1" applyProtection="1">
      <alignment vertical="center"/>
    </xf>
    <xf numFmtId="0" fontId="3" fillId="0" borderId="0" xfId="0" applyFont="1">
      <alignment horizontal="left" vertical="center"/>
    </xf>
    <xf numFmtId="0" fontId="34" fillId="9" borderId="5" xfId="47" applyFont="1" applyFill="1" applyBorder="1" applyAlignment="1" applyProtection="1">
      <alignment horizontal="center" vertical="center" wrapText="1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9" borderId="0" xfId="42" applyNumberFormat="1" applyFont="1" applyFill="1" applyBorder="1" applyAlignment="1">
      <alignment vertical="center" wrapText="1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0" fillId="0" borderId="0" xfId="46" applyFont="1" applyFill="1" applyAlignment="1" applyProtection="1">
      <alignment vertical="center"/>
    </xf>
    <xf numFmtId="0" fontId="30" fillId="0" borderId="0" xfId="46" applyFont="1" applyFill="1" applyAlignment="1" applyProtection="1">
      <alignment horizontal="left" vertical="center"/>
    </xf>
    <xf numFmtId="0" fontId="48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6" applyFont="1" applyBorder="1" applyAlignment="1" applyProtection="1">
      <alignment vertical="center" wrapText="1"/>
    </xf>
    <xf numFmtId="0" fontId="20" fillId="0" borderId="0" xfId="46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6" applyFont="1" applyBorder="1" applyAlignment="1" applyProtection="1">
      <alignment vertical="center" wrapText="1"/>
    </xf>
    <xf numFmtId="0" fontId="52" fillId="0" borderId="0" xfId="46" applyFont="1" applyFill="1" applyBorder="1" applyAlignment="1" applyProtection="1">
      <alignment vertical="center" wrapText="1"/>
    </xf>
    <xf numFmtId="49" fontId="34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34" fillId="9" borderId="5" xfId="47" applyFont="1" applyFill="1" applyBorder="1" applyAlignment="1" applyProtection="1">
      <alignment horizontal="center" vertical="center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0" fillId="9" borderId="0" xfId="55" applyNumberFormat="1" applyFont="1" applyFill="1" applyBorder="1" applyAlignment="1" applyProtection="1">
      <alignment horizontal="center" vertical="center" wrapText="1"/>
    </xf>
    <xf numFmtId="0" fontId="20" fillId="9" borderId="0" xfId="55" applyNumberFormat="1" applyFont="1" applyFill="1" applyBorder="1" applyAlignment="1" applyProtection="1">
      <alignment horizontal="center" vertical="center" wrapText="1"/>
    </xf>
    <xf numFmtId="49" fontId="20" fillId="9" borderId="7" xfId="55" applyNumberFormat="1" applyFont="1" applyFill="1" applyBorder="1" applyAlignment="1" applyProtection="1">
      <alignment horizontal="center" vertical="center" wrapText="1"/>
    </xf>
    <xf numFmtId="0" fontId="20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28" fillId="11" borderId="9" xfId="47" applyFont="1" applyFill="1" applyBorder="1" applyAlignment="1" applyProtection="1">
      <alignment horizontal="center" vertical="center"/>
      <protection locked="0"/>
    </xf>
    <xf numFmtId="0" fontId="20" fillId="9" borderId="8" xfId="46" applyFont="1" applyFill="1" applyBorder="1" applyAlignment="1" applyProtection="1">
      <alignment horizontal="center" vertical="center" wrapText="1"/>
    </xf>
    <xf numFmtId="0" fontId="2" fillId="9" borderId="0" xfId="47" applyFont="1" applyFill="1" applyBorder="1" applyAlignment="1" applyProtection="1">
      <alignment horizontal="right" vertical="center" wrapText="1" indent="1"/>
    </xf>
    <xf numFmtId="49" fontId="2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/>
    </xf>
    <xf numFmtId="49" fontId="30" fillId="0" borderId="0" xfId="55" applyNumberFormat="1" applyFont="1" applyFill="1" applyBorder="1" applyAlignment="1" applyProtection="1">
      <alignment horizontal="left" vertical="center"/>
    </xf>
    <xf numFmtId="49" fontId="20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28" fillId="9" borderId="0" xfId="47" applyFont="1" applyFill="1" applyBorder="1" applyAlignment="1" applyProtection="1">
      <alignment horizontal="right" vertical="center" wrapText="1" indent="1"/>
    </xf>
    <xf numFmtId="0" fontId="29" fillId="0" borderId="0" xfId="56" applyNumberFormat="1" applyFont="1" applyFill="1" applyBorder="1" applyAlignment="1" applyProtection="1">
      <alignment horizontal="left" vertical="center"/>
    </xf>
    <xf numFmtId="0" fontId="28" fillId="9" borderId="0" xfId="42" applyNumberFormat="1" applyFont="1" applyFill="1" applyBorder="1" applyAlignment="1">
      <alignment vertical="center" wrapText="1"/>
    </xf>
    <xf numFmtId="49" fontId="34" fillId="7" borderId="5" xfId="4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45" borderId="25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45" borderId="10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left" vertical="center" indent="1"/>
    </xf>
    <xf numFmtId="0" fontId="1" fillId="8" borderId="0" xfId="38" applyFont="1" applyFill="1" applyProtection="1"/>
    <xf numFmtId="0" fontId="34" fillId="0" borderId="0" xfId="51" applyFont="1" applyAlignment="1" applyProtection="1">
      <alignment horizontal="left" vertical="center" indent="1"/>
    </xf>
    <xf numFmtId="0" fontId="2" fillId="0" borderId="0" xfId="44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1" borderId="5" xfId="47" applyFont="1" applyFill="1" applyBorder="1" applyAlignment="1" applyProtection="1">
      <alignment horizontal="center" vertical="center"/>
      <protection locked="0"/>
    </xf>
    <xf numFmtId="0" fontId="69" fillId="0" borderId="0" xfId="103"/>
    <xf numFmtId="49" fontId="69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70" fillId="0" borderId="7" xfId="37" applyFont="1" applyFill="1" applyBorder="1" applyAlignment="1" applyProtection="1">
      <alignment horizontal="center" vertical="center" wrapText="1"/>
    </xf>
    <xf numFmtId="49" fontId="52" fillId="0" borderId="0" xfId="51" applyNumberFormat="1" applyFont="1" applyAlignment="1" applyProtection="1">
      <alignment vertical="center"/>
    </xf>
    <xf numFmtId="49" fontId="70" fillId="0" borderId="0" xfId="37" applyNumberFormat="1" applyFont="1" applyAlignment="1" applyProtection="1">
      <alignment vertical="center"/>
    </xf>
    <xf numFmtId="49" fontId="52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4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horizontal="left" vertical="center" wrapText="1"/>
    </xf>
    <xf numFmtId="168" fontId="34" fillId="7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1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1" applyNumberFormat="1" applyFont="1" applyFill="1" applyBorder="1" applyAlignment="1" applyProtection="1">
      <alignment horizontal="right" vertical="center" wrapText="1"/>
      <protection locked="0"/>
    </xf>
    <xf numFmtId="168" fontId="34" fillId="7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5" xfId="37" applyNumberFormat="1" applyFont="1" applyFill="1" applyBorder="1" applyAlignment="1" applyProtection="1">
      <alignment horizontal="right" vertical="center"/>
      <protection locked="0"/>
    </xf>
    <xf numFmtId="168" fontId="34" fillId="7" borderId="9" xfId="52" applyNumberFormat="1" applyFont="1" applyFill="1" applyBorder="1" applyAlignment="1" applyProtection="1">
      <alignment horizontal="right" vertical="center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5" xfId="53" applyFont="1" applyBorder="1" applyAlignment="1" applyProtection="1">
      <alignment horizontal="center" vertical="center" wrapText="1"/>
    </xf>
    <xf numFmtId="0" fontId="20" fillId="0" borderId="0" xfId="51" applyFont="1" applyAlignment="1" applyProtection="1">
      <alignment horizontal="center" vertical="center"/>
    </xf>
    <xf numFmtId="168" fontId="34" fillId="2" borderId="5" xfId="51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45" borderId="2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5" xfId="37" applyNumberFormat="1" applyFont="1" applyBorder="1" applyAlignment="1" applyProtection="1">
      <alignment vertical="center"/>
    </xf>
    <xf numFmtId="49" fontId="28" fillId="0" borderId="5" xfId="51" applyNumberFormat="1" applyFont="1" applyBorder="1" applyAlignment="1" applyProtection="1">
      <alignment vertical="center"/>
    </xf>
    <xf numFmtId="49" fontId="26" fillId="45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7" borderId="9" xfId="51" applyNumberFormat="1" applyFont="1" applyFill="1" applyBorder="1" applyAlignment="1" applyProtection="1">
      <alignment horizontal="right" vertical="center"/>
    </xf>
    <xf numFmtId="168" fontId="34" fillId="7" borderId="9" xfId="51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70" fillId="0" borderId="10" xfId="37" applyNumberFormat="1" applyFont="1" applyBorder="1" applyAlignment="1" applyProtection="1">
      <alignment vertical="center"/>
    </xf>
    <xf numFmtId="0" fontId="34" fillId="9" borderId="10" xfId="44" applyFont="1" applyFill="1" applyBorder="1" applyAlignment="1" applyProtection="1">
      <alignment horizontal="left" vertical="center"/>
    </xf>
    <xf numFmtId="49" fontId="70" fillId="0" borderId="0" xfId="37" applyFont="1" applyBorder="1" applyAlignment="1">
      <alignment horizontal="center" vertical="center" wrapText="1"/>
    </xf>
    <xf numFmtId="49" fontId="70" fillId="0" borderId="0" xfId="37" applyFont="1" applyBorder="1" applyAlignment="1" applyProtection="1">
      <alignment vertical="center"/>
    </xf>
    <xf numFmtId="0" fontId="70" fillId="0" borderId="0" xfId="51" applyFont="1" applyBorder="1" applyAlignment="1" applyProtection="1">
      <alignment vertical="center"/>
    </xf>
    <xf numFmtId="0" fontId="34" fillId="0" borderId="4" xfId="56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0" fontId="71" fillId="0" borderId="0" xfId="44" applyFont="1"/>
    <xf numFmtId="0" fontId="34" fillId="10" borderId="6" xfId="44" applyFont="1" applyFill="1" applyBorder="1" applyAlignment="1">
      <alignment horizontal="center" vertical="center"/>
    </xf>
    <xf numFmtId="0" fontId="8" fillId="0" borderId="29" xfId="31" applyFont="1" applyBorder="1" applyAlignment="1" applyProtection="1">
      <alignment horizontal="center" vertical="center"/>
    </xf>
    <xf numFmtId="0" fontId="34" fillId="0" borderId="29" xfId="44" applyFont="1" applyBorder="1" applyAlignment="1">
      <alignment horizontal="left" vertical="center" wrapText="1"/>
    </xf>
    <xf numFmtId="0" fontId="72" fillId="0" borderId="29" xfId="44" applyFont="1" applyBorder="1" applyAlignment="1">
      <alignment horizontal="center" vertical="center"/>
    </xf>
    <xf numFmtId="0" fontId="8" fillId="0" borderId="28" xfId="31" applyFont="1" applyBorder="1" applyAlignment="1" applyProtection="1">
      <alignment horizontal="center" vertical="center"/>
    </xf>
    <xf numFmtId="0" fontId="34" fillId="0" borderId="28" xfId="44" applyFont="1" applyBorder="1" applyAlignment="1">
      <alignment horizontal="left" vertical="center" wrapText="1"/>
    </xf>
    <xf numFmtId="0" fontId="72" fillId="0" borderId="28" xfId="44" applyFont="1" applyBorder="1" applyAlignment="1">
      <alignment horizontal="center" vertical="center"/>
    </xf>
    <xf numFmtId="49" fontId="28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28" fillId="11" borderId="5" xfId="47" applyNumberFormat="1" applyFont="1" applyFill="1" applyBorder="1" applyAlignment="1" applyProtection="1">
      <alignment horizontal="center" vertical="center" wrapText="1"/>
      <protection locked="0"/>
    </xf>
    <xf numFmtId="49" fontId="41" fillId="9" borderId="0" xfId="42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34" fillId="0" borderId="0" xfId="37" applyNumberFormat="1" applyFont="1" applyAlignment="1">
      <alignment horizontal="justify" vertical="center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0" fillId="0" borderId="0" xfId="34" applyAlignment="1" applyProtection="1">
      <alignment horizontal="left" vertical="center"/>
    </xf>
    <xf numFmtId="0" fontId="42" fillId="0" borderId="0" xfId="42" applyNumberFormat="1" applyFont="1" applyFill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/>
    </xf>
    <xf numFmtId="49" fontId="41" fillId="14" borderId="9" xfId="29" applyFont="1" applyFill="1" applyBorder="1" applyAlignment="1">
      <alignment horizontal="center" vertical="center" wrapText="1"/>
    </xf>
    <xf numFmtId="49" fontId="41" fillId="14" borderId="7" xfId="29" applyFont="1" applyFill="1" applyBorder="1" applyAlignment="1">
      <alignment horizontal="center" vertical="center" wrapText="1"/>
    </xf>
    <xf numFmtId="0" fontId="41" fillId="9" borderId="0" xfId="42" applyNumberFormat="1" applyFont="1" applyFill="1" applyBorder="1" applyAlignment="1" applyProtection="1">
      <alignment horizontal="justify" vertical="top" wrapText="1"/>
    </xf>
    <xf numFmtId="0" fontId="41" fillId="9" borderId="0" xfId="42" applyNumberFormat="1" applyFont="1" applyFill="1" applyBorder="1" applyAlignment="1">
      <alignment horizontal="justify" vertical="top" wrapText="1"/>
    </xf>
    <xf numFmtId="49" fontId="41" fillId="9" borderId="8" xfId="42" applyFont="1" applyFill="1" applyBorder="1" applyAlignment="1">
      <alignment vertical="center" wrapText="1"/>
    </xf>
    <xf numFmtId="49" fontId="41" fillId="9" borderId="0" xfId="42" applyFont="1" applyFill="1" applyBorder="1" applyAlignment="1">
      <alignment vertical="center" wrapText="1"/>
    </xf>
    <xf numFmtId="49" fontId="41" fillId="9" borderId="8" xfId="42" applyFont="1" applyFill="1" applyBorder="1" applyAlignment="1">
      <alignment horizontal="left" vertical="center" wrapText="1"/>
    </xf>
    <xf numFmtId="49" fontId="41" fillId="9" borderId="0" xfId="42" applyFont="1" applyFill="1" applyBorder="1" applyAlignment="1">
      <alignment horizontal="left" vertical="center" wrapText="1"/>
    </xf>
    <xf numFmtId="0" fontId="41" fillId="9" borderId="0" xfId="42" applyNumberFormat="1" applyFont="1" applyFill="1" applyBorder="1" applyAlignment="1">
      <alignment horizontal="justify" vertical="center" wrapText="1"/>
    </xf>
    <xf numFmtId="49" fontId="41" fillId="9" borderId="8" xfId="42" applyFont="1" applyFill="1" applyBorder="1" applyAlignment="1">
      <alignment horizontal="left" vertical="center"/>
    </xf>
    <xf numFmtId="49" fontId="41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0" fillId="0" borderId="0" xfId="34" applyNumberFormat="1" applyBorder="1" applyProtection="1">
      <alignment vertical="top"/>
    </xf>
    <xf numFmtId="0" fontId="28" fillId="0" borderId="0" xfId="56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50" fillId="9" borderId="0" xfId="34" applyNumberFormat="1" applyFill="1" applyBorder="1" applyAlignment="1" applyProtection="1">
      <alignment horizontal="left" vertical="center" wrapText="1"/>
    </xf>
    <xf numFmtId="0" fontId="35" fillId="0" borderId="25" xfId="56" applyFont="1" applyBorder="1" applyAlignment="1">
      <alignment horizontal="center" vertical="center" wrapText="1"/>
    </xf>
    <xf numFmtId="0" fontId="35" fillId="0" borderId="7" xfId="56" applyFont="1" applyFill="1" applyBorder="1" applyAlignment="1" applyProtection="1">
      <alignment horizontal="left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34" fillId="0" borderId="27" xfId="51" applyFont="1" applyBorder="1" applyAlignment="1" applyProtection="1">
      <alignment horizontal="center" vertical="center" wrapText="1"/>
    </xf>
    <xf numFmtId="49" fontId="28" fillId="47" borderId="10" xfId="37" applyFont="1" applyFill="1" applyBorder="1" applyAlignment="1">
      <alignment horizontal="center" vertical="center"/>
    </xf>
    <xf numFmtId="49" fontId="28" fillId="47" borderId="25" xfId="37" applyFont="1" applyFill="1" applyBorder="1" applyAlignment="1">
      <alignment horizontal="center" vertical="center"/>
    </xf>
    <xf numFmtId="49" fontId="28" fillId="47" borderId="26" xfId="37" applyFont="1" applyFill="1" applyBorder="1" applyAlignment="1">
      <alignment horizontal="center" vertical="center"/>
    </xf>
    <xf numFmtId="0" fontId="34" fillId="0" borderId="9" xfId="53" applyFont="1" applyBorder="1" applyAlignment="1" applyProtection="1">
      <alignment horizontal="center" vertical="center" wrapText="1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6" xfId="53" applyFont="1" applyBorder="1" applyAlignment="1" applyProtection="1">
      <alignment horizontal="center" vertical="center" wrapText="1"/>
    </xf>
    <xf numFmtId="0" fontId="20" fillId="0" borderId="12" xfId="51" applyNumberFormat="1" applyFont="1" applyBorder="1" applyAlignment="1" applyProtection="1">
      <alignment horizontal="center" vertical="center"/>
    </xf>
    <xf numFmtId="0" fontId="20" fillId="0" borderId="0" xfId="51" applyFont="1" applyAlignment="1" applyProtection="1">
      <alignment horizontal="center" vertical="center"/>
    </xf>
    <xf numFmtId="0" fontId="20" fillId="0" borderId="15" xfId="51" applyFont="1" applyBorder="1" applyAlignment="1" applyProtection="1">
      <alignment horizontal="center" vertical="center"/>
    </xf>
    <xf numFmtId="0" fontId="35" fillId="0" borderId="7" xfId="56" applyFont="1" applyBorder="1" applyAlignment="1">
      <alignment horizontal="left" vertical="center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103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4" t="e">
        <f ca="1">"Код шаблона: " &amp; GetCode()</f>
        <v>#NAME?</v>
      </c>
      <c r="C2" s="284"/>
      <c r="D2" s="284"/>
      <c r="E2" s="284"/>
      <c r="F2" s="284"/>
      <c r="G2" s="284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5" t="e">
        <f ca="1">"Версия " &amp; GetVersion()</f>
        <v>#NAME?</v>
      </c>
      <c r="C3" s="285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6" t="s">
        <v>431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8" t="s">
        <v>252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137"/>
      <c r="Z7" s="134"/>
    </row>
    <row r="8" spans="1:29" ht="15" customHeight="1">
      <c r="A8" s="38"/>
      <c r="B8" s="134"/>
      <c r="C8" s="135"/>
      <c r="D8" s="13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137"/>
      <c r="Z8" s="134"/>
    </row>
    <row r="9" spans="1:29" ht="15" customHeight="1">
      <c r="A9" s="38"/>
      <c r="B9" s="134"/>
      <c r="C9" s="135"/>
      <c r="D9" s="13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137"/>
      <c r="Z9" s="134"/>
    </row>
    <row r="10" spans="1:29" ht="10.5" customHeight="1">
      <c r="A10" s="38"/>
      <c r="B10" s="134"/>
      <c r="C10" s="135"/>
      <c r="D10" s="13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137"/>
      <c r="Z10" s="134"/>
    </row>
    <row r="11" spans="1:29" ht="27" customHeight="1">
      <c r="A11" s="38"/>
      <c r="B11" s="134"/>
      <c r="C11" s="135"/>
      <c r="D11" s="13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137"/>
      <c r="Z11" s="134"/>
    </row>
    <row r="12" spans="1:29" ht="12" customHeight="1">
      <c r="A12" s="38"/>
      <c r="B12" s="134"/>
      <c r="C12" s="135"/>
      <c r="D12" s="13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137"/>
      <c r="Z12" s="134"/>
    </row>
    <row r="13" spans="1:29" ht="38.25" customHeight="1">
      <c r="A13" s="38"/>
      <c r="B13" s="134"/>
      <c r="C13" s="135"/>
      <c r="D13" s="13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38"/>
      <c r="Z13" s="134"/>
    </row>
    <row r="14" spans="1:29" ht="15" customHeight="1">
      <c r="A14" s="38"/>
      <c r="B14" s="134"/>
      <c r="C14" s="135"/>
      <c r="D14" s="13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137"/>
      <c r="Z14" s="134"/>
    </row>
    <row r="15" spans="1:29" ht="15">
      <c r="A15" s="38"/>
      <c r="B15" s="134"/>
      <c r="C15" s="135"/>
      <c r="D15" s="13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137"/>
      <c r="Z15" s="134"/>
    </row>
    <row r="16" spans="1:29" ht="15">
      <c r="A16" s="38"/>
      <c r="B16" s="134"/>
      <c r="C16" s="135"/>
      <c r="D16" s="13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137"/>
      <c r="Z16" s="134"/>
    </row>
    <row r="17" spans="1:26" ht="15" customHeight="1">
      <c r="A17" s="38"/>
      <c r="B17" s="134"/>
      <c r="C17" s="135"/>
      <c r="D17" s="13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137"/>
      <c r="Z17" s="134"/>
    </row>
    <row r="18" spans="1:26" ht="15">
      <c r="A18" s="38"/>
      <c r="B18" s="134"/>
      <c r="C18" s="135"/>
      <c r="D18" s="13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137"/>
      <c r="Z18" s="134"/>
    </row>
    <row r="19" spans="1:26" ht="59.25" customHeight="1">
      <c r="A19" s="38"/>
      <c r="B19" s="134"/>
      <c r="C19" s="135"/>
      <c r="D19" s="139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0" t="s">
        <v>167</v>
      </c>
      <c r="G21" s="291"/>
      <c r="H21" s="291"/>
      <c r="I21" s="291"/>
      <c r="J21" s="291"/>
      <c r="K21" s="291"/>
      <c r="L21" s="291"/>
      <c r="M21" s="291"/>
      <c r="N21" s="39"/>
      <c r="O21" s="141" t="s">
        <v>166</v>
      </c>
      <c r="P21" s="292" t="s">
        <v>180</v>
      </c>
      <c r="Q21" s="293"/>
      <c r="R21" s="293"/>
      <c r="S21" s="293"/>
      <c r="T21" s="293"/>
      <c r="U21" s="293"/>
      <c r="V21" s="293"/>
      <c r="W21" s="293"/>
      <c r="X21" s="293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0" t="s">
        <v>168</v>
      </c>
      <c r="G22" s="291"/>
      <c r="H22" s="291"/>
      <c r="I22" s="291"/>
      <c r="J22" s="291"/>
      <c r="K22" s="291"/>
      <c r="L22" s="291"/>
      <c r="M22" s="291"/>
      <c r="N22" s="39"/>
      <c r="O22" s="142" t="s">
        <v>166</v>
      </c>
      <c r="P22" s="292" t="s">
        <v>169</v>
      </c>
      <c r="Q22" s="293"/>
      <c r="R22" s="293"/>
      <c r="S22" s="293"/>
      <c r="T22" s="293"/>
      <c r="U22" s="293"/>
      <c r="V22" s="293"/>
      <c r="W22" s="293"/>
      <c r="X22" s="293"/>
      <c r="Y22" s="137"/>
      <c r="Z22" s="134"/>
    </row>
    <row r="23" spans="1:26" ht="14.25" hidden="1" customHeight="1">
      <c r="A23" s="38"/>
      <c r="B23" s="134"/>
      <c r="C23" s="135"/>
      <c r="D23" s="136"/>
      <c r="E23" s="228" t="s">
        <v>166</v>
      </c>
      <c r="F23" s="295" t="s">
        <v>429</v>
      </c>
      <c r="G23" s="296"/>
      <c r="H23" s="296"/>
      <c r="I23" s="296"/>
      <c r="J23" s="296"/>
      <c r="K23" s="296"/>
      <c r="L23" s="296"/>
      <c r="M23" s="296"/>
      <c r="N23" s="296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4" t="s">
        <v>253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137"/>
      <c r="Z35" s="134"/>
    </row>
    <row r="36" spans="1:26" ht="38.25" hidden="1" customHeight="1">
      <c r="A36" s="38"/>
      <c r="B36" s="134"/>
      <c r="C36" s="135"/>
      <c r="D36" s="13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137"/>
      <c r="Z36" s="134"/>
    </row>
    <row r="37" spans="1:26" ht="9.75" hidden="1" customHeight="1">
      <c r="A37" s="38"/>
      <c r="B37" s="134"/>
      <c r="C37" s="135"/>
      <c r="D37" s="13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137"/>
      <c r="Z37" s="134"/>
    </row>
    <row r="38" spans="1:26" ht="51" hidden="1" customHeight="1">
      <c r="A38" s="38"/>
      <c r="B38" s="134"/>
      <c r="C38" s="135"/>
      <c r="D38" s="13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137"/>
      <c r="Z38" s="134"/>
    </row>
    <row r="39" spans="1:26" ht="15" hidden="1" customHeight="1">
      <c r="A39" s="38"/>
      <c r="B39" s="134"/>
      <c r="C39" s="135"/>
      <c r="D39" s="13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137"/>
      <c r="Z39" s="134"/>
    </row>
    <row r="40" spans="1:26" ht="12" hidden="1" customHeight="1">
      <c r="A40" s="38"/>
      <c r="B40" s="134"/>
      <c r="C40" s="135"/>
      <c r="D40" s="136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137"/>
      <c r="Z40" s="134"/>
    </row>
    <row r="41" spans="1:26" ht="38.25" hidden="1" customHeight="1">
      <c r="A41" s="38"/>
      <c r="B41" s="134"/>
      <c r="C41" s="135"/>
      <c r="D41" s="136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37"/>
      <c r="Z41" s="134"/>
    </row>
    <row r="42" spans="1:26" ht="15" hidden="1">
      <c r="A42" s="38"/>
      <c r="B42" s="134"/>
      <c r="C42" s="135"/>
      <c r="D42" s="136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37"/>
      <c r="Z42" s="134"/>
    </row>
    <row r="43" spans="1:26" ht="15" hidden="1">
      <c r="A43" s="38"/>
      <c r="B43" s="134"/>
      <c r="C43" s="135"/>
      <c r="D43" s="136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37"/>
      <c r="Z43" s="134"/>
    </row>
    <row r="44" spans="1:26" ht="33.75" hidden="1" customHeight="1">
      <c r="A44" s="38"/>
      <c r="B44" s="134"/>
      <c r="C44" s="135"/>
      <c r="D44" s="139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37"/>
      <c r="Z44" s="134"/>
    </row>
    <row r="45" spans="1:26" ht="15" hidden="1">
      <c r="A45" s="38"/>
      <c r="B45" s="134"/>
      <c r="C45" s="135"/>
      <c r="D45" s="139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37"/>
      <c r="Z45" s="134"/>
    </row>
    <row r="46" spans="1:26" ht="24" hidden="1" customHeight="1">
      <c r="A46" s="38"/>
      <c r="B46" s="134"/>
      <c r="C46" s="135"/>
      <c r="D46" s="136"/>
      <c r="E46" s="289" t="s">
        <v>170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137"/>
      <c r="Z46" s="134"/>
    </row>
    <row r="47" spans="1:26" ht="37.5" hidden="1" customHeight="1">
      <c r="A47" s="38"/>
      <c r="B47" s="134"/>
      <c r="C47" s="135"/>
      <c r="D47" s="13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137"/>
      <c r="Z47" s="134"/>
    </row>
    <row r="48" spans="1:26" ht="24" hidden="1" customHeight="1">
      <c r="A48" s="38"/>
      <c r="B48" s="134"/>
      <c r="C48" s="135"/>
      <c r="D48" s="13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137"/>
      <c r="Z48" s="134"/>
    </row>
    <row r="49" spans="1:26" ht="51" hidden="1" customHeight="1">
      <c r="A49" s="38"/>
      <c r="B49" s="134"/>
      <c r="C49" s="135"/>
      <c r="D49" s="13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137"/>
      <c r="Z49" s="134"/>
    </row>
    <row r="50" spans="1:26" ht="15" hidden="1">
      <c r="A50" s="38"/>
      <c r="B50" s="134"/>
      <c r="C50" s="135"/>
      <c r="D50" s="13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137"/>
      <c r="Z50" s="134"/>
    </row>
    <row r="51" spans="1:26" ht="15" hidden="1">
      <c r="A51" s="38"/>
      <c r="B51" s="134"/>
      <c r="C51" s="135"/>
      <c r="D51" s="13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137"/>
      <c r="Z51" s="134"/>
    </row>
    <row r="52" spans="1:26" ht="15" hidden="1">
      <c r="A52" s="38"/>
      <c r="B52" s="134"/>
      <c r="C52" s="135"/>
      <c r="D52" s="13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137"/>
      <c r="Z52" s="134"/>
    </row>
    <row r="53" spans="1:26" ht="15" hidden="1">
      <c r="A53" s="38"/>
      <c r="B53" s="134"/>
      <c r="C53" s="135"/>
      <c r="D53" s="13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137"/>
      <c r="Z53" s="134"/>
    </row>
    <row r="54" spans="1:26" ht="15" hidden="1">
      <c r="A54" s="38"/>
      <c r="B54" s="134"/>
      <c r="C54" s="135"/>
      <c r="D54" s="13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137"/>
      <c r="Z54" s="134"/>
    </row>
    <row r="55" spans="1:26" ht="15" hidden="1">
      <c r="A55" s="38"/>
      <c r="B55" s="134"/>
      <c r="C55" s="135"/>
      <c r="D55" s="13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137"/>
      <c r="Z55" s="134"/>
    </row>
    <row r="56" spans="1:26" ht="25.5" hidden="1" customHeight="1">
      <c r="A56" s="38"/>
      <c r="B56" s="134"/>
      <c r="C56" s="135"/>
      <c r="D56" s="13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137"/>
      <c r="Z56" s="134"/>
    </row>
    <row r="57" spans="1:26" ht="15" hidden="1">
      <c r="A57" s="38"/>
      <c r="B57" s="134"/>
      <c r="C57" s="135"/>
      <c r="D57" s="13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137"/>
      <c r="Z57" s="134"/>
    </row>
    <row r="58" spans="1:26" ht="15" hidden="1" customHeight="1">
      <c r="A58" s="38"/>
      <c r="B58" s="134"/>
      <c r="C58" s="135"/>
      <c r="D58" s="136"/>
      <c r="E58" s="162"/>
      <c r="F58" s="162"/>
      <c r="G58" s="162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37"/>
      <c r="Z58" s="134"/>
    </row>
    <row r="59" spans="1:26" ht="15" hidden="1" customHeight="1">
      <c r="A59" s="38"/>
      <c r="B59" s="134"/>
      <c r="C59" s="135"/>
      <c r="D59" s="136"/>
      <c r="E59" s="297" t="s">
        <v>224</v>
      </c>
      <c r="F59" s="297"/>
      <c r="G59" s="297"/>
      <c r="H59" s="297"/>
      <c r="I59" s="297"/>
      <c r="J59" s="297"/>
      <c r="K59" s="283" t="s">
        <v>221</v>
      </c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37"/>
      <c r="Z59" s="134"/>
    </row>
    <row r="60" spans="1:26" ht="15" hidden="1" customHeight="1">
      <c r="A60" s="38"/>
      <c r="B60" s="134"/>
      <c r="C60" s="135"/>
      <c r="D60" s="136"/>
      <c r="E60" s="280" t="s">
        <v>146</v>
      </c>
      <c r="F60" s="280"/>
      <c r="G60" s="280"/>
      <c r="H60" s="280"/>
      <c r="I60" s="280"/>
      <c r="J60" s="280"/>
      <c r="K60" s="283" t="s">
        <v>223</v>
      </c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37"/>
      <c r="Z60" s="134"/>
    </row>
    <row r="61" spans="1:26" ht="15" hidden="1">
      <c r="A61" s="38"/>
      <c r="B61" s="134"/>
      <c r="C61" s="135"/>
      <c r="D61" s="136"/>
      <c r="E61" s="41"/>
      <c r="F61" s="160"/>
      <c r="G61" s="4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9" t="s">
        <v>254</v>
      </c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137"/>
      <c r="Z70" s="134"/>
    </row>
    <row r="71" spans="1:26" ht="12" hidden="1" customHeight="1">
      <c r="A71" s="38"/>
      <c r="B71" s="134"/>
      <c r="C71" s="135"/>
      <c r="D71" s="136"/>
      <c r="E71" s="298" t="s">
        <v>154</v>
      </c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137"/>
      <c r="Z71" s="134"/>
    </row>
    <row r="72" spans="1:26" ht="7.5" hidden="1" customHeight="1">
      <c r="A72" s="38"/>
      <c r="B72" s="134"/>
      <c r="C72" s="135"/>
      <c r="D72" s="136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137"/>
      <c r="Z72" s="134"/>
    </row>
    <row r="73" spans="1:26" ht="15" hidden="1">
      <c r="A73" s="38"/>
      <c r="B73" s="134"/>
      <c r="C73" s="135"/>
      <c r="D73" s="136"/>
      <c r="E73" s="299" t="s">
        <v>255</v>
      </c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137"/>
      <c r="Z73" s="134"/>
    </row>
    <row r="74" spans="1:26" ht="15" hidden="1">
      <c r="A74" s="38"/>
      <c r="B74" s="134"/>
      <c r="C74" s="135"/>
      <c r="D74" s="136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137"/>
      <c r="Z74" s="134"/>
    </row>
    <row r="75" spans="1:26" ht="4.5" hidden="1" customHeight="1">
      <c r="A75" s="38"/>
      <c r="B75" s="134"/>
      <c r="C75" s="135"/>
      <c r="D75" s="136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137"/>
      <c r="Z75" s="134"/>
    </row>
    <row r="76" spans="1:26" ht="15" hidden="1">
      <c r="A76" s="38"/>
      <c r="B76" s="134"/>
      <c r="C76" s="135"/>
      <c r="D76" s="136"/>
      <c r="E76" s="199" t="s">
        <v>256</v>
      </c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137"/>
      <c r="Z76" s="134"/>
    </row>
    <row r="77" spans="1:26" ht="15" hidden="1">
      <c r="A77" s="38"/>
      <c r="B77" s="134"/>
      <c r="C77" s="135"/>
      <c r="D77" s="136"/>
      <c r="E77" s="301" t="s">
        <v>257</v>
      </c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137"/>
      <c r="Z77" s="134"/>
    </row>
    <row r="78" spans="1:26" ht="15" hidden="1">
      <c r="A78" s="38"/>
      <c r="B78" s="134"/>
      <c r="C78" s="135"/>
      <c r="D78" s="136"/>
      <c r="E78" s="65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137"/>
      <c r="Z78" s="134"/>
    </row>
    <row r="79" spans="1:26" ht="15" hidden="1">
      <c r="A79" s="38"/>
      <c r="B79" s="134"/>
      <c r="C79" s="135"/>
      <c r="D79" s="136"/>
      <c r="E79" s="199" t="s">
        <v>258</v>
      </c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137"/>
      <c r="Z79" s="134"/>
    </row>
    <row r="80" spans="1:26" ht="15" hidden="1">
      <c r="A80" s="38"/>
      <c r="B80" s="134"/>
      <c r="C80" s="135"/>
      <c r="D80" s="136"/>
      <c r="E80" s="301" t="s">
        <v>259</v>
      </c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137"/>
      <c r="Z80" s="134"/>
    </row>
    <row r="81" spans="1:26" ht="15" hidden="1">
      <c r="A81" s="38"/>
      <c r="B81" s="134"/>
      <c r="C81" s="135"/>
      <c r="D81" s="13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137"/>
      <c r="Z81" s="134"/>
    </row>
    <row r="82" spans="1:26" ht="15" hidden="1">
      <c r="A82" s="38"/>
      <c r="B82" s="134"/>
      <c r="C82" s="135"/>
      <c r="D82" s="13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137"/>
      <c r="Z82" s="134"/>
    </row>
    <row r="83" spans="1:26" ht="15" hidden="1">
      <c r="A83" s="38"/>
      <c r="B83" s="134"/>
      <c r="C83" s="135"/>
      <c r="D83" s="13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5"/>
      <c r="F86" s="275"/>
      <c r="G86" s="275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37"/>
      <c r="Z86" s="134"/>
    </row>
    <row r="87" spans="1:26" ht="15" hidden="1" customHeight="1">
      <c r="A87" s="38"/>
      <c r="B87" s="134"/>
      <c r="C87" s="135"/>
      <c r="D87" s="136"/>
      <c r="E87" s="280" t="s">
        <v>222</v>
      </c>
      <c r="F87" s="280"/>
      <c r="G87" s="280"/>
      <c r="H87" s="280"/>
      <c r="I87" s="280"/>
      <c r="J87" s="280"/>
      <c r="K87" s="283" t="s">
        <v>230</v>
      </c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137"/>
      <c r="Z87" s="134"/>
    </row>
    <row r="88" spans="1:26" ht="15" hidden="1" customHeight="1">
      <c r="A88" s="38"/>
      <c r="B88" s="134"/>
      <c r="C88" s="135"/>
      <c r="D88" s="136"/>
      <c r="E88" s="277"/>
      <c r="F88" s="277"/>
      <c r="G88" s="277"/>
      <c r="H88" s="277"/>
      <c r="I88" s="277"/>
      <c r="J88" s="277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137"/>
      <c r="Z88" s="134"/>
    </row>
    <row r="89" spans="1:26" ht="15" hidden="1" customHeight="1">
      <c r="A89" s="38"/>
      <c r="B89" s="134"/>
      <c r="C89" s="135"/>
      <c r="D89" s="136"/>
      <c r="E89" s="300" t="s">
        <v>231</v>
      </c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137"/>
      <c r="Z89" s="134"/>
    </row>
    <row r="90" spans="1:26" ht="15" hidden="1">
      <c r="A90" s="38"/>
      <c r="B90" s="134"/>
      <c r="C90" s="135"/>
      <c r="D90" s="136"/>
      <c r="E90" s="280" t="s">
        <v>232</v>
      </c>
      <c r="F90" s="280"/>
      <c r="G90" s="280"/>
      <c r="H90" s="280"/>
      <c r="I90" s="280"/>
      <c r="J90" s="280"/>
      <c r="K90" s="281" t="s">
        <v>238</v>
      </c>
      <c r="L90" s="281"/>
      <c r="M90" s="281"/>
      <c r="N90" s="281"/>
      <c r="O90" s="281"/>
      <c r="P90" s="281"/>
      <c r="Q90" s="281"/>
      <c r="R90" s="281"/>
      <c r="S90" s="281"/>
      <c r="T90" s="281"/>
      <c r="U90" s="281"/>
      <c r="V90" s="281"/>
      <c r="W90" s="281"/>
      <c r="X90" s="281"/>
      <c r="Y90" s="137"/>
      <c r="Z90" s="134"/>
    </row>
    <row r="91" spans="1:26" ht="15" hidden="1">
      <c r="A91" s="38"/>
      <c r="B91" s="134"/>
      <c r="C91" s="135"/>
      <c r="D91" s="136"/>
      <c r="E91" s="280" t="s">
        <v>233</v>
      </c>
      <c r="F91" s="280"/>
      <c r="G91" s="280"/>
      <c r="H91" s="280"/>
      <c r="I91" s="280"/>
      <c r="J91" s="280"/>
      <c r="K91" s="282" t="s">
        <v>239</v>
      </c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0" t="s">
        <v>232</v>
      </c>
      <c r="F93" s="280"/>
      <c r="G93" s="280"/>
      <c r="H93" s="280"/>
      <c r="I93" s="280"/>
      <c r="J93" s="280"/>
      <c r="K93" s="281" t="s">
        <v>415</v>
      </c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137"/>
      <c r="Z93" s="134"/>
    </row>
    <row r="94" spans="1:26" ht="15" hidden="1">
      <c r="A94" s="38"/>
      <c r="B94" s="134"/>
      <c r="C94" s="135"/>
      <c r="D94" s="136"/>
      <c r="E94" s="280" t="s">
        <v>233</v>
      </c>
      <c r="F94" s="280"/>
      <c r="G94" s="280"/>
      <c r="H94" s="280"/>
      <c r="I94" s="280"/>
      <c r="J94" s="280"/>
      <c r="K94" s="282" t="s">
        <v>416</v>
      </c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9" t="s">
        <v>171</v>
      </c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4" t="s">
        <v>172</v>
      </c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4" t="s">
        <v>174</v>
      </c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3" t="s">
        <v>7</v>
      </c>
      <c r="B1" s="223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80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80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 enableFormatConditionsCalculation="0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5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6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R43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8">
      <c r="B1" s="1" t="s">
        <v>1162</v>
      </c>
      <c r="C1" s="1" t="s">
        <v>1163</v>
      </c>
      <c r="D1" s="1" t="s">
        <v>113</v>
      </c>
      <c r="E1" s="1" t="s">
        <v>1164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1165</v>
      </c>
      <c r="M1" s="1" t="s">
        <v>1166</v>
      </c>
      <c r="N1" s="1" t="s">
        <v>1167</v>
      </c>
      <c r="O1" s="1" t="s">
        <v>1168</v>
      </c>
      <c r="P1" s="1" t="s">
        <v>147</v>
      </c>
      <c r="Q1" s="1" t="s">
        <v>1169</v>
      </c>
      <c r="R1" s="1" t="s">
        <v>1170</v>
      </c>
    </row>
    <row r="2" spans="1:18">
      <c r="A2" s="1">
        <v>1</v>
      </c>
      <c r="B2" s="1" t="s">
        <v>1171</v>
      </c>
      <c r="C2" s="1" t="s">
        <v>55</v>
      </c>
      <c r="H2" s="1" t="s">
        <v>1172</v>
      </c>
      <c r="I2" s="1" t="s">
        <v>1173</v>
      </c>
      <c r="J2" s="1" t="s">
        <v>1174</v>
      </c>
      <c r="K2" s="1" t="s">
        <v>1175</v>
      </c>
      <c r="Q2" s="1" t="s">
        <v>1176</v>
      </c>
      <c r="R2" s="1" t="s">
        <v>1177</v>
      </c>
    </row>
    <row r="3" spans="1:18">
      <c r="A3" s="1">
        <v>2</v>
      </c>
      <c r="B3" s="1" t="s">
        <v>1171</v>
      </c>
      <c r="C3" s="1" t="s">
        <v>55</v>
      </c>
      <c r="H3" s="1" t="s">
        <v>1178</v>
      </c>
      <c r="I3" s="1" t="s">
        <v>1179</v>
      </c>
      <c r="J3" s="1" t="s">
        <v>1180</v>
      </c>
      <c r="K3" s="1" t="s">
        <v>1181</v>
      </c>
      <c r="Q3" s="1" t="s">
        <v>1182</v>
      </c>
      <c r="R3" s="1" t="s">
        <v>1183</v>
      </c>
    </row>
    <row r="4" spans="1:18">
      <c r="A4" s="1">
        <v>3</v>
      </c>
      <c r="B4" s="1" t="s">
        <v>1171</v>
      </c>
      <c r="C4" s="1" t="s">
        <v>55</v>
      </c>
      <c r="H4" s="1" t="s">
        <v>1184</v>
      </c>
      <c r="I4" s="1" t="s">
        <v>1185</v>
      </c>
      <c r="J4" s="1" t="s">
        <v>1186</v>
      </c>
      <c r="K4" s="1" t="s">
        <v>1187</v>
      </c>
      <c r="Q4" s="1" t="s">
        <v>1188</v>
      </c>
      <c r="R4" s="1" t="s">
        <v>1189</v>
      </c>
    </row>
    <row r="5" spans="1:18">
      <c r="A5" s="1">
        <v>4</v>
      </c>
      <c r="B5" s="1" t="s">
        <v>1171</v>
      </c>
      <c r="C5" s="1" t="s">
        <v>55</v>
      </c>
      <c r="H5" s="1" t="s">
        <v>1190</v>
      </c>
      <c r="I5" s="1" t="s">
        <v>1191</v>
      </c>
      <c r="J5" s="1" t="s">
        <v>1192</v>
      </c>
      <c r="K5" s="1" t="s">
        <v>1193</v>
      </c>
      <c r="L5" s="1" t="s">
        <v>1194</v>
      </c>
      <c r="Q5" s="1" t="s">
        <v>1195</v>
      </c>
      <c r="R5" s="1" t="s">
        <v>1196</v>
      </c>
    </row>
    <row r="6" spans="1:18">
      <c r="A6" s="1">
        <v>5</v>
      </c>
      <c r="B6" s="1" t="s">
        <v>1171</v>
      </c>
      <c r="C6" s="1" t="s">
        <v>55</v>
      </c>
      <c r="H6" s="1" t="s">
        <v>1197</v>
      </c>
      <c r="I6" s="1" t="s">
        <v>1198</v>
      </c>
      <c r="J6" s="1" t="s">
        <v>1199</v>
      </c>
      <c r="K6" s="1" t="s">
        <v>1200</v>
      </c>
      <c r="L6" s="1" t="s">
        <v>1201</v>
      </c>
      <c r="Q6" s="1" t="s">
        <v>1202</v>
      </c>
      <c r="R6" s="1" t="s">
        <v>1203</v>
      </c>
    </row>
    <row r="7" spans="1:18">
      <c r="A7" s="1">
        <v>6</v>
      </c>
      <c r="B7" s="1" t="s">
        <v>1171</v>
      </c>
      <c r="C7" s="1" t="s">
        <v>55</v>
      </c>
      <c r="H7" s="1" t="s">
        <v>1197</v>
      </c>
      <c r="I7" s="1" t="s">
        <v>1198</v>
      </c>
      <c r="J7" s="1" t="s">
        <v>1199</v>
      </c>
      <c r="K7" s="1" t="s">
        <v>1200</v>
      </c>
      <c r="L7" s="1" t="s">
        <v>1201</v>
      </c>
      <c r="Q7" s="1" t="s">
        <v>1182</v>
      </c>
      <c r="R7" s="1" t="s">
        <v>1183</v>
      </c>
    </row>
    <row r="8" spans="1:18">
      <c r="A8" s="1">
        <v>7</v>
      </c>
      <c r="B8" s="1" t="s">
        <v>1171</v>
      </c>
      <c r="C8" s="1" t="s">
        <v>55</v>
      </c>
      <c r="H8" s="1" t="s">
        <v>1204</v>
      </c>
      <c r="I8" s="1" t="s">
        <v>1205</v>
      </c>
      <c r="J8" s="1" t="s">
        <v>1206</v>
      </c>
      <c r="K8" s="1" t="s">
        <v>1207</v>
      </c>
      <c r="Q8" s="1" t="s">
        <v>1195</v>
      </c>
      <c r="R8" s="1" t="s">
        <v>1196</v>
      </c>
    </row>
    <row r="9" spans="1:18">
      <c r="A9" s="1">
        <v>8</v>
      </c>
      <c r="B9" s="1" t="s">
        <v>1171</v>
      </c>
      <c r="C9" s="1" t="s">
        <v>55</v>
      </c>
      <c r="H9" s="1" t="s">
        <v>1208</v>
      </c>
      <c r="I9" s="1" t="s">
        <v>1209</v>
      </c>
      <c r="J9" s="1" t="s">
        <v>1210</v>
      </c>
      <c r="K9" s="1" t="s">
        <v>1211</v>
      </c>
      <c r="Q9" s="1" t="s">
        <v>1195</v>
      </c>
      <c r="R9" s="1" t="s">
        <v>1196</v>
      </c>
    </row>
    <row r="10" spans="1:18">
      <c r="A10" s="1">
        <v>9</v>
      </c>
      <c r="B10" s="1" t="s">
        <v>1171</v>
      </c>
      <c r="C10" s="1" t="s">
        <v>55</v>
      </c>
      <c r="H10" s="1" t="s">
        <v>1212</v>
      </c>
      <c r="I10" s="1" t="s">
        <v>1213</v>
      </c>
      <c r="J10" s="1" t="s">
        <v>1214</v>
      </c>
      <c r="K10" s="1" t="s">
        <v>1211</v>
      </c>
      <c r="Q10" s="1" t="s">
        <v>1195</v>
      </c>
      <c r="R10" s="1" t="s">
        <v>1196</v>
      </c>
    </row>
    <row r="11" spans="1:18">
      <c r="A11" s="1">
        <v>10</v>
      </c>
      <c r="B11" s="1" t="s">
        <v>1171</v>
      </c>
      <c r="C11" s="1" t="s">
        <v>55</v>
      </c>
      <c r="H11" s="1" t="s">
        <v>1215</v>
      </c>
      <c r="I11" s="1" t="s">
        <v>1216</v>
      </c>
      <c r="J11" s="1" t="s">
        <v>1217</v>
      </c>
      <c r="K11" s="1" t="s">
        <v>1218</v>
      </c>
      <c r="Q11" s="1" t="s">
        <v>1195</v>
      </c>
      <c r="R11" s="1" t="s">
        <v>1196</v>
      </c>
    </row>
    <row r="12" spans="1:18">
      <c r="A12" s="1">
        <v>11</v>
      </c>
      <c r="B12" s="1" t="s">
        <v>1171</v>
      </c>
      <c r="C12" s="1" t="s">
        <v>55</v>
      </c>
      <c r="H12" s="1" t="s">
        <v>1219</v>
      </c>
      <c r="I12" s="1" t="s">
        <v>1220</v>
      </c>
      <c r="J12" s="1" t="s">
        <v>1221</v>
      </c>
      <c r="K12" s="1" t="s">
        <v>1218</v>
      </c>
      <c r="Q12" s="1" t="s">
        <v>1195</v>
      </c>
      <c r="R12" s="1" t="s">
        <v>1196</v>
      </c>
    </row>
    <row r="13" spans="1:18">
      <c r="A13" s="1">
        <v>12</v>
      </c>
      <c r="B13" s="1" t="s">
        <v>1171</v>
      </c>
      <c r="C13" s="1" t="s">
        <v>55</v>
      </c>
      <c r="H13" s="1" t="s">
        <v>1222</v>
      </c>
      <c r="I13" s="1" t="s">
        <v>1223</v>
      </c>
      <c r="J13" s="1" t="s">
        <v>1224</v>
      </c>
      <c r="K13" s="1" t="s">
        <v>1225</v>
      </c>
      <c r="Q13" s="1" t="s">
        <v>1195</v>
      </c>
      <c r="R13" s="1" t="s">
        <v>1196</v>
      </c>
    </row>
    <row r="14" spans="1:18">
      <c r="A14" s="1">
        <v>13</v>
      </c>
      <c r="B14" s="1" t="s">
        <v>1171</v>
      </c>
      <c r="C14" s="1" t="s">
        <v>55</v>
      </c>
      <c r="H14" s="1" t="s">
        <v>1226</v>
      </c>
      <c r="I14" s="1" t="s">
        <v>1227</v>
      </c>
      <c r="J14" s="1" t="s">
        <v>1228</v>
      </c>
      <c r="K14" s="1" t="s">
        <v>1187</v>
      </c>
      <c r="Q14" s="1" t="s">
        <v>1195</v>
      </c>
      <c r="R14" s="1" t="s">
        <v>1196</v>
      </c>
    </row>
    <row r="15" spans="1:18">
      <c r="A15" s="1">
        <v>14</v>
      </c>
      <c r="B15" s="1" t="s">
        <v>1171</v>
      </c>
      <c r="C15" s="1" t="s">
        <v>55</v>
      </c>
      <c r="H15" s="1" t="s">
        <v>1229</v>
      </c>
      <c r="I15" s="1" t="s">
        <v>1230</v>
      </c>
      <c r="J15" s="1" t="s">
        <v>1231</v>
      </c>
      <c r="K15" s="1" t="s">
        <v>1187</v>
      </c>
      <c r="Q15" s="1" t="s">
        <v>1195</v>
      </c>
      <c r="R15" s="1" t="s">
        <v>1196</v>
      </c>
    </row>
    <row r="16" spans="1:18">
      <c r="A16" s="1">
        <v>15</v>
      </c>
      <c r="B16" s="1" t="s">
        <v>1171</v>
      </c>
      <c r="C16" s="1" t="s">
        <v>55</v>
      </c>
      <c r="H16" s="1" t="s">
        <v>1232</v>
      </c>
      <c r="I16" s="1" t="s">
        <v>1233</v>
      </c>
      <c r="J16" s="1" t="s">
        <v>1234</v>
      </c>
      <c r="K16" s="1" t="s">
        <v>1235</v>
      </c>
      <c r="Q16" s="1" t="s">
        <v>1202</v>
      </c>
      <c r="R16" s="1" t="s">
        <v>1203</v>
      </c>
    </row>
    <row r="17" spans="1:18">
      <c r="A17" s="1">
        <v>16</v>
      </c>
      <c r="B17" s="1" t="s">
        <v>1171</v>
      </c>
      <c r="C17" s="1" t="s">
        <v>55</v>
      </c>
      <c r="H17" s="1" t="s">
        <v>1236</v>
      </c>
      <c r="I17" s="1" t="s">
        <v>1237</v>
      </c>
      <c r="J17" s="1" t="s">
        <v>1238</v>
      </c>
      <c r="K17" s="1" t="s">
        <v>1239</v>
      </c>
      <c r="Q17" s="1" t="s">
        <v>1195</v>
      </c>
      <c r="R17" s="1" t="s">
        <v>1196</v>
      </c>
    </row>
    <row r="18" spans="1:18">
      <c r="A18" s="1">
        <v>17</v>
      </c>
      <c r="B18" s="1" t="s">
        <v>1171</v>
      </c>
      <c r="C18" s="1" t="s">
        <v>55</v>
      </c>
      <c r="H18" s="1" t="s">
        <v>1240</v>
      </c>
      <c r="I18" s="1" t="s">
        <v>1241</v>
      </c>
      <c r="J18" s="1" t="s">
        <v>1242</v>
      </c>
      <c r="K18" s="1" t="s">
        <v>1243</v>
      </c>
      <c r="Q18" s="1" t="s">
        <v>1195</v>
      </c>
      <c r="R18" s="1" t="s">
        <v>1196</v>
      </c>
    </row>
    <row r="19" spans="1:18">
      <c r="A19" s="1">
        <v>18</v>
      </c>
      <c r="B19" s="1" t="s">
        <v>1171</v>
      </c>
      <c r="C19" s="1" t="s">
        <v>55</v>
      </c>
      <c r="H19" s="1" t="s">
        <v>1244</v>
      </c>
      <c r="I19" s="1" t="s">
        <v>1245</v>
      </c>
      <c r="J19" s="1" t="s">
        <v>1246</v>
      </c>
      <c r="K19" s="1" t="s">
        <v>1247</v>
      </c>
      <c r="Q19" s="1" t="s">
        <v>1202</v>
      </c>
      <c r="R19" s="1" t="s">
        <v>1203</v>
      </c>
    </row>
    <row r="20" spans="1:18">
      <c r="A20" s="1">
        <v>19</v>
      </c>
      <c r="B20" s="1" t="s">
        <v>1171</v>
      </c>
      <c r="C20" s="1" t="s">
        <v>55</v>
      </c>
      <c r="H20" s="1" t="s">
        <v>1248</v>
      </c>
      <c r="I20" s="1" t="s">
        <v>1249</v>
      </c>
      <c r="J20" s="1" t="s">
        <v>1250</v>
      </c>
      <c r="K20" s="1" t="s">
        <v>1251</v>
      </c>
      <c r="Q20" s="1" t="s">
        <v>1202</v>
      </c>
      <c r="R20" s="1" t="s">
        <v>1203</v>
      </c>
    </row>
    <row r="21" spans="1:18">
      <c r="A21" s="1">
        <v>20</v>
      </c>
      <c r="B21" s="1" t="s">
        <v>1171</v>
      </c>
      <c r="C21" s="1" t="s">
        <v>55</v>
      </c>
      <c r="H21" s="1" t="s">
        <v>1252</v>
      </c>
      <c r="I21" s="1" t="s">
        <v>1253</v>
      </c>
      <c r="J21" s="1" t="s">
        <v>1254</v>
      </c>
      <c r="K21" s="1" t="s">
        <v>1255</v>
      </c>
      <c r="Q21" s="1" t="s">
        <v>1202</v>
      </c>
      <c r="R21" s="1" t="s">
        <v>1203</v>
      </c>
    </row>
    <row r="22" spans="1:18">
      <c r="A22" s="1">
        <v>21</v>
      </c>
      <c r="B22" s="1" t="s">
        <v>1171</v>
      </c>
      <c r="C22" s="1" t="s">
        <v>55</v>
      </c>
      <c r="H22" s="1" t="s">
        <v>1256</v>
      </c>
      <c r="I22" s="1" t="s">
        <v>1257</v>
      </c>
      <c r="J22" s="1" t="s">
        <v>1258</v>
      </c>
      <c r="K22" s="1" t="s">
        <v>1259</v>
      </c>
      <c r="Q22" s="1" t="s">
        <v>1202</v>
      </c>
      <c r="R22" s="1" t="s">
        <v>1203</v>
      </c>
    </row>
    <row r="23" spans="1:18">
      <c r="A23" s="1">
        <v>22</v>
      </c>
      <c r="B23" s="1" t="s">
        <v>1171</v>
      </c>
      <c r="C23" s="1" t="s">
        <v>55</v>
      </c>
      <c r="H23" s="1" t="s">
        <v>1260</v>
      </c>
      <c r="I23" s="1" t="s">
        <v>1261</v>
      </c>
      <c r="J23" s="1" t="s">
        <v>1262</v>
      </c>
      <c r="K23" s="1" t="s">
        <v>1263</v>
      </c>
      <c r="Q23" s="1" t="s">
        <v>1202</v>
      </c>
      <c r="R23" s="1" t="s">
        <v>1203</v>
      </c>
    </row>
    <row r="24" spans="1:18">
      <c r="A24" s="1">
        <v>23</v>
      </c>
      <c r="B24" s="1" t="s">
        <v>1171</v>
      </c>
      <c r="C24" s="1" t="s">
        <v>55</v>
      </c>
      <c r="H24" s="1" t="s">
        <v>1264</v>
      </c>
      <c r="I24" s="1" t="s">
        <v>1261</v>
      </c>
      <c r="J24" s="1" t="s">
        <v>1262</v>
      </c>
      <c r="K24" s="1" t="s">
        <v>1265</v>
      </c>
      <c r="Q24" s="1" t="s">
        <v>1202</v>
      </c>
      <c r="R24" s="1" t="s">
        <v>1203</v>
      </c>
    </row>
    <row r="25" spans="1:18">
      <c r="A25" s="1">
        <v>24</v>
      </c>
      <c r="B25" s="1" t="s">
        <v>1171</v>
      </c>
      <c r="C25" s="1" t="s">
        <v>55</v>
      </c>
      <c r="H25" s="1" t="s">
        <v>1266</v>
      </c>
      <c r="I25" s="1" t="s">
        <v>1267</v>
      </c>
      <c r="J25" s="1" t="s">
        <v>1268</v>
      </c>
      <c r="K25" s="1" t="s">
        <v>1211</v>
      </c>
      <c r="L25" s="1" t="s">
        <v>1269</v>
      </c>
      <c r="Q25" s="1" t="s">
        <v>1182</v>
      </c>
      <c r="R25" s="1" t="s">
        <v>1183</v>
      </c>
    </row>
    <row r="26" spans="1:18">
      <c r="A26" s="1">
        <v>25</v>
      </c>
      <c r="B26" s="1" t="s">
        <v>1171</v>
      </c>
      <c r="C26" s="1" t="s">
        <v>55</v>
      </c>
      <c r="H26" s="1" t="s">
        <v>1270</v>
      </c>
      <c r="I26" s="1" t="s">
        <v>1271</v>
      </c>
      <c r="J26" s="1" t="s">
        <v>1272</v>
      </c>
      <c r="K26" s="1" t="s">
        <v>1211</v>
      </c>
      <c r="Q26" s="1" t="s">
        <v>1195</v>
      </c>
      <c r="R26" s="1" t="s">
        <v>1196</v>
      </c>
    </row>
    <row r="27" spans="1:18">
      <c r="A27" s="1">
        <v>26</v>
      </c>
      <c r="B27" s="1" t="s">
        <v>1171</v>
      </c>
      <c r="C27" s="1" t="s">
        <v>55</v>
      </c>
      <c r="H27" s="1" t="s">
        <v>1273</v>
      </c>
      <c r="I27" s="1" t="s">
        <v>1274</v>
      </c>
      <c r="J27" s="1" t="s">
        <v>1275</v>
      </c>
      <c r="K27" s="1" t="s">
        <v>1181</v>
      </c>
      <c r="L27" s="1" t="s">
        <v>1276</v>
      </c>
      <c r="Q27" s="1" t="s">
        <v>1202</v>
      </c>
      <c r="R27" s="1" t="s">
        <v>1203</v>
      </c>
    </row>
    <row r="28" spans="1:18">
      <c r="A28" s="1">
        <v>27</v>
      </c>
      <c r="B28" s="1" t="s">
        <v>1171</v>
      </c>
      <c r="C28" s="1" t="s">
        <v>55</v>
      </c>
      <c r="H28" s="1" t="s">
        <v>1277</v>
      </c>
      <c r="I28" s="1" t="s">
        <v>1274</v>
      </c>
      <c r="J28" s="1" t="s">
        <v>1275</v>
      </c>
      <c r="K28" s="1" t="s">
        <v>1278</v>
      </c>
      <c r="L28" s="1" t="s">
        <v>1279</v>
      </c>
      <c r="Q28" s="1" t="s">
        <v>1202</v>
      </c>
      <c r="R28" s="1" t="s">
        <v>1203</v>
      </c>
    </row>
    <row r="29" spans="1:18">
      <c r="A29" s="1">
        <v>28</v>
      </c>
      <c r="B29" s="1" t="s">
        <v>1171</v>
      </c>
      <c r="C29" s="1" t="s">
        <v>55</v>
      </c>
      <c r="H29" s="1" t="s">
        <v>1280</v>
      </c>
      <c r="I29" s="1" t="s">
        <v>1281</v>
      </c>
      <c r="J29" s="1" t="s">
        <v>1282</v>
      </c>
      <c r="K29" s="1" t="s">
        <v>1283</v>
      </c>
      <c r="Q29" s="1" t="s">
        <v>1202</v>
      </c>
      <c r="R29" s="1" t="s">
        <v>1203</v>
      </c>
    </row>
    <row r="30" spans="1:18">
      <c r="A30" s="1">
        <v>29</v>
      </c>
      <c r="B30" s="1" t="s">
        <v>1171</v>
      </c>
      <c r="C30" s="1" t="s">
        <v>55</v>
      </c>
      <c r="H30" s="1" t="s">
        <v>1284</v>
      </c>
      <c r="I30" s="1" t="s">
        <v>1285</v>
      </c>
      <c r="J30" s="1" t="s">
        <v>1286</v>
      </c>
      <c r="K30" s="1" t="s">
        <v>1283</v>
      </c>
      <c r="Q30" s="1" t="s">
        <v>1202</v>
      </c>
      <c r="R30" s="1" t="s">
        <v>1203</v>
      </c>
    </row>
    <row r="31" spans="1:18">
      <c r="A31" s="1">
        <v>30</v>
      </c>
      <c r="B31" s="1" t="s">
        <v>1171</v>
      </c>
      <c r="C31" s="1" t="s">
        <v>55</v>
      </c>
      <c r="H31" s="1" t="s">
        <v>1287</v>
      </c>
      <c r="I31" s="1" t="s">
        <v>1288</v>
      </c>
      <c r="J31" s="1" t="s">
        <v>1289</v>
      </c>
      <c r="K31" s="1" t="s">
        <v>1211</v>
      </c>
      <c r="Q31" s="1" t="s">
        <v>1195</v>
      </c>
      <c r="R31" s="1" t="s">
        <v>1196</v>
      </c>
    </row>
    <row r="32" spans="1:18">
      <c r="A32" s="1">
        <v>31</v>
      </c>
      <c r="B32" s="1" t="s">
        <v>1171</v>
      </c>
      <c r="C32" s="1" t="s">
        <v>55</v>
      </c>
      <c r="H32" s="1" t="s">
        <v>1290</v>
      </c>
      <c r="I32" s="1" t="s">
        <v>1291</v>
      </c>
      <c r="J32" s="1" t="s">
        <v>1292</v>
      </c>
      <c r="K32" s="1" t="s">
        <v>1293</v>
      </c>
      <c r="Q32" s="1" t="s">
        <v>1195</v>
      </c>
      <c r="R32" s="1" t="s">
        <v>1196</v>
      </c>
    </row>
    <row r="33" spans="1:18">
      <c r="A33" s="1">
        <v>32</v>
      </c>
      <c r="B33" s="1" t="s">
        <v>1171</v>
      </c>
      <c r="C33" s="1" t="s">
        <v>55</v>
      </c>
      <c r="H33" s="1" t="s">
        <v>1294</v>
      </c>
      <c r="I33" s="1" t="s">
        <v>1295</v>
      </c>
      <c r="J33" s="1" t="s">
        <v>1296</v>
      </c>
      <c r="K33" s="1" t="s">
        <v>1297</v>
      </c>
      <c r="L33" s="1" t="s">
        <v>1298</v>
      </c>
      <c r="Q33" s="1" t="s">
        <v>1202</v>
      </c>
      <c r="R33" s="1" t="s">
        <v>1203</v>
      </c>
    </row>
    <row r="34" spans="1:18">
      <c r="A34" s="1">
        <v>33</v>
      </c>
      <c r="B34" s="1" t="s">
        <v>1171</v>
      </c>
      <c r="C34" s="1" t="s">
        <v>55</v>
      </c>
      <c r="H34" s="1" t="s">
        <v>1299</v>
      </c>
      <c r="I34" s="1" t="s">
        <v>1300</v>
      </c>
      <c r="J34" s="1" t="s">
        <v>1301</v>
      </c>
      <c r="K34" s="1" t="s">
        <v>1251</v>
      </c>
      <c r="Q34" s="1" t="s">
        <v>1202</v>
      </c>
      <c r="R34" s="1" t="s">
        <v>1203</v>
      </c>
    </row>
    <row r="35" spans="1:18">
      <c r="A35" s="1">
        <v>34</v>
      </c>
      <c r="B35" s="1" t="s">
        <v>1171</v>
      </c>
      <c r="C35" s="1" t="s">
        <v>55</v>
      </c>
      <c r="H35" s="1" t="s">
        <v>1302</v>
      </c>
      <c r="I35" s="1" t="s">
        <v>1303</v>
      </c>
      <c r="J35" s="1" t="s">
        <v>1304</v>
      </c>
      <c r="K35" s="1" t="s">
        <v>1305</v>
      </c>
      <c r="Q35" s="1" t="s">
        <v>1202</v>
      </c>
      <c r="R35" s="1" t="s">
        <v>1203</v>
      </c>
    </row>
    <row r="36" spans="1:18">
      <c r="A36" s="1">
        <v>35</v>
      </c>
      <c r="B36" s="1" t="s">
        <v>1171</v>
      </c>
      <c r="C36" s="1" t="s">
        <v>55</v>
      </c>
      <c r="H36" s="1" t="s">
        <v>1306</v>
      </c>
      <c r="I36" s="1" t="s">
        <v>1307</v>
      </c>
      <c r="J36" s="1" t="s">
        <v>1308</v>
      </c>
      <c r="K36" s="1" t="s">
        <v>1235</v>
      </c>
      <c r="Q36" s="1" t="s">
        <v>1202</v>
      </c>
      <c r="R36" s="1" t="s">
        <v>1203</v>
      </c>
    </row>
    <row r="37" spans="1:18">
      <c r="A37" s="1">
        <v>36</v>
      </c>
      <c r="B37" s="1" t="s">
        <v>1171</v>
      </c>
      <c r="C37" s="1" t="s">
        <v>55</v>
      </c>
      <c r="H37" s="1" t="s">
        <v>1309</v>
      </c>
      <c r="I37" s="1" t="s">
        <v>1310</v>
      </c>
      <c r="J37" s="1" t="s">
        <v>1311</v>
      </c>
      <c r="K37" s="1" t="s">
        <v>1312</v>
      </c>
      <c r="Q37" s="1" t="s">
        <v>1188</v>
      </c>
      <c r="R37" s="1" t="s">
        <v>1189</v>
      </c>
    </row>
    <row r="38" spans="1:18">
      <c r="A38" s="1">
        <v>37</v>
      </c>
      <c r="B38" s="1" t="s">
        <v>1171</v>
      </c>
      <c r="C38" s="1" t="s">
        <v>55</v>
      </c>
      <c r="H38" s="1" t="s">
        <v>1313</v>
      </c>
      <c r="I38" s="1" t="s">
        <v>1314</v>
      </c>
      <c r="J38" s="1" t="s">
        <v>1315</v>
      </c>
      <c r="K38" s="1" t="s">
        <v>1259</v>
      </c>
      <c r="Q38" s="1" t="s">
        <v>1316</v>
      </c>
      <c r="R38" s="1" t="s">
        <v>1317</v>
      </c>
    </row>
    <row r="39" spans="1:18">
      <c r="A39" s="1">
        <v>38</v>
      </c>
      <c r="B39" s="1" t="s">
        <v>1171</v>
      </c>
      <c r="C39" s="1" t="s">
        <v>55</v>
      </c>
      <c r="H39" s="1" t="s">
        <v>1318</v>
      </c>
      <c r="I39" s="1" t="s">
        <v>1319</v>
      </c>
      <c r="J39" s="1" t="s">
        <v>1320</v>
      </c>
      <c r="K39" s="1" t="s">
        <v>1321</v>
      </c>
      <c r="Q39" s="1" t="s">
        <v>1195</v>
      </c>
      <c r="R39" s="1" t="s">
        <v>1196</v>
      </c>
    </row>
    <row r="40" spans="1:18">
      <c r="A40" s="1">
        <v>39</v>
      </c>
      <c r="B40" s="1" t="s">
        <v>1171</v>
      </c>
      <c r="C40" s="1" t="s">
        <v>55</v>
      </c>
      <c r="H40" s="1" t="s">
        <v>1322</v>
      </c>
      <c r="I40" s="1" t="s">
        <v>1323</v>
      </c>
      <c r="J40" s="1" t="s">
        <v>1192</v>
      </c>
      <c r="K40" s="1" t="s">
        <v>1324</v>
      </c>
      <c r="Q40" s="1" t="s">
        <v>1195</v>
      </c>
      <c r="R40" s="1" t="s">
        <v>1196</v>
      </c>
    </row>
    <row r="41" spans="1:18">
      <c r="A41" s="1">
        <v>40</v>
      </c>
      <c r="B41" s="1" t="s">
        <v>1171</v>
      </c>
      <c r="C41" s="1" t="s">
        <v>55</v>
      </c>
      <c r="H41" s="1" t="s">
        <v>1325</v>
      </c>
      <c r="I41" s="1" t="s">
        <v>1326</v>
      </c>
      <c r="J41" s="1" t="s">
        <v>1315</v>
      </c>
      <c r="K41" s="1" t="s">
        <v>1327</v>
      </c>
      <c r="Q41" s="1" t="s">
        <v>1316</v>
      </c>
      <c r="R41" s="1" t="s">
        <v>1317</v>
      </c>
    </row>
    <row r="42" spans="1:18">
      <c r="A42" s="1">
        <v>41</v>
      </c>
      <c r="B42" s="1" t="s">
        <v>1171</v>
      </c>
      <c r="C42" s="1" t="s">
        <v>55</v>
      </c>
      <c r="H42" s="1" t="s">
        <v>1328</v>
      </c>
      <c r="I42" s="1" t="s">
        <v>1329</v>
      </c>
      <c r="J42" s="1" t="s">
        <v>1330</v>
      </c>
      <c r="K42" s="1" t="s">
        <v>1331</v>
      </c>
      <c r="Q42" s="1" t="s">
        <v>1195</v>
      </c>
      <c r="R42" s="1" t="s">
        <v>1196</v>
      </c>
    </row>
    <row r="43" spans="1:18">
      <c r="A43" s="1">
        <v>42</v>
      </c>
      <c r="B43" s="1" t="s">
        <v>1171</v>
      </c>
      <c r="C43" s="1" t="s">
        <v>55</v>
      </c>
      <c r="H43" s="1" t="s">
        <v>1332</v>
      </c>
      <c r="I43" s="1" t="s">
        <v>1333</v>
      </c>
      <c r="J43" s="1" t="s">
        <v>1334</v>
      </c>
      <c r="K43" s="1" t="s">
        <v>1335</v>
      </c>
      <c r="L43" s="1" t="s">
        <v>1336</v>
      </c>
      <c r="Q43" s="1" t="s">
        <v>1195</v>
      </c>
      <c r="R43" s="1" t="s">
        <v>1196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 enableFormatConditionsCalculation="0">
    <tabColor indexed="24"/>
    <pageSetUpPr fitToPage="1"/>
  </sheetPr>
  <dimension ref="A1:E8"/>
  <sheetViews>
    <sheetView showGridLines="0" showRowColHeaders="0" topLeftCell="B1" zoomScaleNormal="100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3">
        <v>43382.677893518521</v>
      </c>
      <c r="C3" s="20" t="s">
        <v>600</v>
      </c>
      <c r="D3" s="22" t="s">
        <v>601</v>
      </c>
    </row>
    <row r="4" spans="1:5">
      <c r="B4" s="263">
        <v>43382.677916666667</v>
      </c>
      <c r="C4" s="20" t="s">
        <v>605</v>
      </c>
      <c r="D4" s="22" t="s">
        <v>601</v>
      </c>
    </row>
    <row r="5" spans="1:5">
      <c r="B5" s="263">
        <v>43382.6794212963</v>
      </c>
      <c r="C5" s="20" t="s">
        <v>600</v>
      </c>
      <c r="D5" s="22" t="s">
        <v>601</v>
      </c>
    </row>
    <row r="6" spans="1:5">
      <c r="B6" s="263">
        <v>43382.679432870369</v>
      </c>
      <c r="C6" s="20" t="s">
        <v>605</v>
      </c>
      <c r="D6" s="22" t="s">
        <v>601</v>
      </c>
    </row>
    <row r="7" spans="1:5">
      <c r="B7" s="263">
        <v>43382.680219907408</v>
      </c>
      <c r="C7" s="20" t="s">
        <v>600</v>
      </c>
      <c r="D7" s="22" t="s">
        <v>601</v>
      </c>
    </row>
    <row r="8" spans="1:5">
      <c r="B8" s="263">
        <v>43382.680243055554</v>
      </c>
      <c r="C8" s="20" t="s">
        <v>605</v>
      </c>
      <c r="D8" s="22" t="s">
        <v>601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 enableFormatConditionsCalculation="0">
    <tabColor indexed="47"/>
  </sheetPr>
  <dimension ref="A1:F268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1161</v>
      </c>
      <c r="E1" s="1" t="s">
        <v>16</v>
      </c>
      <c r="F1" s="1" t="s">
        <v>19</v>
      </c>
    </row>
    <row r="2" spans="1:6">
      <c r="A2" s="1" t="s">
        <v>606</v>
      </c>
      <c r="B2" s="1" t="s">
        <v>608</v>
      </c>
      <c r="C2" s="1" t="s">
        <v>609</v>
      </c>
      <c r="D2" s="1" t="s">
        <v>610</v>
      </c>
      <c r="E2" s="1" t="s">
        <v>606</v>
      </c>
      <c r="F2" s="1" t="s">
        <v>1134</v>
      </c>
    </row>
    <row r="3" spans="1:6">
      <c r="A3" s="1" t="s">
        <v>606</v>
      </c>
      <c r="B3" s="1" t="s">
        <v>611</v>
      </c>
      <c r="C3" s="1" t="s">
        <v>612</v>
      </c>
      <c r="D3" s="1" t="s">
        <v>613</v>
      </c>
      <c r="E3" s="1" t="s">
        <v>639</v>
      </c>
      <c r="F3" s="1" t="s">
        <v>1135</v>
      </c>
    </row>
    <row r="4" spans="1:6">
      <c r="A4" s="1" t="s">
        <v>606</v>
      </c>
      <c r="B4" s="1" t="s">
        <v>606</v>
      </c>
      <c r="C4" s="1" t="s">
        <v>607</v>
      </c>
      <c r="D4" s="1" t="s">
        <v>614</v>
      </c>
      <c r="E4" s="1" t="s">
        <v>664</v>
      </c>
      <c r="F4" s="1" t="s">
        <v>1136</v>
      </c>
    </row>
    <row r="5" spans="1:6">
      <c r="A5" s="1" t="s">
        <v>606</v>
      </c>
      <c r="B5" s="1" t="s">
        <v>615</v>
      </c>
      <c r="C5" s="1" t="s">
        <v>616</v>
      </c>
      <c r="D5" s="1" t="s">
        <v>610</v>
      </c>
      <c r="E5" s="1" t="s">
        <v>682</v>
      </c>
      <c r="F5" s="1" t="s">
        <v>1137</v>
      </c>
    </row>
    <row r="6" spans="1:6">
      <c r="A6" s="1" t="s">
        <v>606</v>
      </c>
      <c r="B6" s="1" t="s">
        <v>617</v>
      </c>
      <c r="C6" s="1" t="s">
        <v>618</v>
      </c>
      <c r="D6" s="1" t="s">
        <v>610</v>
      </c>
      <c r="E6" s="1" t="s">
        <v>685</v>
      </c>
      <c r="F6" s="1" t="s">
        <v>1138</v>
      </c>
    </row>
    <row r="7" spans="1:6">
      <c r="A7" s="1" t="s">
        <v>606</v>
      </c>
      <c r="B7" s="1" t="s">
        <v>619</v>
      </c>
      <c r="C7" s="1" t="s">
        <v>620</v>
      </c>
      <c r="D7" s="1" t="s">
        <v>610</v>
      </c>
      <c r="E7" s="1" t="s">
        <v>687</v>
      </c>
      <c r="F7" s="1" t="s">
        <v>1139</v>
      </c>
    </row>
    <row r="8" spans="1:6">
      <c r="A8" s="1" t="s">
        <v>606</v>
      </c>
      <c r="B8" s="1" t="s">
        <v>621</v>
      </c>
      <c r="C8" s="1" t="s">
        <v>622</v>
      </c>
      <c r="D8" s="1" t="s">
        <v>610</v>
      </c>
      <c r="E8" s="1" t="s">
        <v>689</v>
      </c>
      <c r="F8" s="1" t="s">
        <v>1140</v>
      </c>
    </row>
    <row r="9" spans="1:6">
      <c r="A9" s="1" t="s">
        <v>606</v>
      </c>
      <c r="B9" s="1" t="s">
        <v>623</v>
      </c>
      <c r="C9" s="1" t="s">
        <v>624</v>
      </c>
      <c r="D9" s="1" t="s">
        <v>610</v>
      </c>
      <c r="E9" s="1" t="s">
        <v>717</v>
      </c>
      <c r="F9" s="1" t="s">
        <v>1141</v>
      </c>
    </row>
    <row r="10" spans="1:6">
      <c r="A10" s="1" t="s">
        <v>606</v>
      </c>
      <c r="B10" s="1" t="s">
        <v>625</v>
      </c>
      <c r="C10" s="1" t="s">
        <v>626</v>
      </c>
      <c r="D10" s="1" t="s">
        <v>610</v>
      </c>
      <c r="E10" s="1" t="s">
        <v>735</v>
      </c>
      <c r="F10" s="1" t="s">
        <v>1142</v>
      </c>
    </row>
    <row r="11" spans="1:6">
      <c r="A11" s="1" t="s">
        <v>606</v>
      </c>
      <c r="B11" s="1" t="s">
        <v>627</v>
      </c>
      <c r="C11" s="1" t="s">
        <v>628</v>
      </c>
      <c r="D11" s="1" t="s">
        <v>610</v>
      </c>
      <c r="E11" s="1" t="s">
        <v>759</v>
      </c>
      <c r="F11" s="1" t="s">
        <v>1143</v>
      </c>
    </row>
    <row r="12" spans="1:6">
      <c r="A12" s="1" t="s">
        <v>606</v>
      </c>
      <c r="B12" s="1" t="s">
        <v>629</v>
      </c>
      <c r="C12" s="1" t="s">
        <v>630</v>
      </c>
      <c r="D12" s="1" t="s">
        <v>610</v>
      </c>
      <c r="E12" s="1" t="s">
        <v>775</v>
      </c>
      <c r="F12" s="1" t="s">
        <v>1144</v>
      </c>
    </row>
    <row r="13" spans="1:6">
      <c r="A13" s="1" t="s">
        <v>606</v>
      </c>
      <c r="B13" s="1" t="s">
        <v>631</v>
      </c>
      <c r="C13" s="1" t="s">
        <v>632</v>
      </c>
      <c r="D13" s="1" t="s">
        <v>610</v>
      </c>
      <c r="E13" s="1" t="s">
        <v>796</v>
      </c>
      <c r="F13" s="1" t="s">
        <v>1145</v>
      </c>
    </row>
    <row r="14" spans="1:6">
      <c r="A14" s="1" t="s">
        <v>606</v>
      </c>
      <c r="B14" s="1" t="s">
        <v>633</v>
      </c>
      <c r="C14" s="1" t="s">
        <v>634</v>
      </c>
      <c r="D14" s="1" t="s">
        <v>610</v>
      </c>
      <c r="E14" s="1" t="s">
        <v>812</v>
      </c>
      <c r="F14" s="1" t="s">
        <v>1146</v>
      </c>
    </row>
    <row r="15" spans="1:6">
      <c r="A15" s="1" t="s">
        <v>606</v>
      </c>
      <c r="B15" s="1" t="s">
        <v>635</v>
      </c>
      <c r="C15" s="1" t="s">
        <v>636</v>
      </c>
      <c r="D15" s="1" t="s">
        <v>610</v>
      </c>
      <c r="E15" s="1" t="s">
        <v>823</v>
      </c>
      <c r="F15" s="1" t="s">
        <v>1147</v>
      </c>
    </row>
    <row r="16" spans="1:6">
      <c r="A16" s="1" t="s">
        <v>606</v>
      </c>
      <c r="B16" s="1" t="s">
        <v>637</v>
      </c>
      <c r="C16" s="1" t="s">
        <v>638</v>
      </c>
      <c r="D16" s="1" t="s">
        <v>610</v>
      </c>
      <c r="E16" s="1" t="s">
        <v>850</v>
      </c>
      <c r="F16" s="1" t="s">
        <v>1148</v>
      </c>
    </row>
    <row r="17" spans="1:6">
      <c r="A17" s="1" t="s">
        <v>639</v>
      </c>
      <c r="B17" s="1" t="s">
        <v>641</v>
      </c>
      <c r="C17" s="1" t="s">
        <v>642</v>
      </c>
      <c r="D17" s="1" t="s">
        <v>610</v>
      </c>
      <c r="E17" s="1" t="s">
        <v>883</v>
      </c>
      <c r="F17" s="1" t="s">
        <v>1149</v>
      </c>
    </row>
    <row r="18" spans="1:6">
      <c r="A18" s="1" t="s">
        <v>639</v>
      </c>
      <c r="B18" s="1" t="s">
        <v>639</v>
      </c>
      <c r="C18" s="1" t="s">
        <v>640</v>
      </c>
      <c r="D18" s="1" t="s">
        <v>614</v>
      </c>
      <c r="E18" s="1" t="s">
        <v>900</v>
      </c>
      <c r="F18" s="1" t="s">
        <v>1150</v>
      </c>
    </row>
    <row r="19" spans="1:6">
      <c r="A19" s="1" t="s">
        <v>639</v>
      </c>
      <c r="B19" s="1" t="s">
        <v>643</v>
      </c>
      <c r="C19" s="1" t="s">
        <v>644</v>
      </c>
      <c r="D19" s="1" t="s">
        <v>645</v>
      </c>
      <c r="E19" s="1" t="s">
        <v>930</v>
      </c>
      <c r="F19" s="1" t="s">
        <v>1151</v>
      </c>
    </row>
    <row r="20" spans="1:6">
      <c r="A20" s="1" t="s">
        <v>639</v>
      </c>
      <c r="B20" s="1" t="s">
        <v>646</v>
      </c>
      <c r="C20" s="1" t="s">
        <v>647</v>
      </c>
      <c r="D20" s="1" t="s">
        <v>610</v>
      </c>
      <c r="E20" s="1" t="s">
        <v>948</v>
      </c>
      <c r="F20" s="1" t="s">
        <v>1152</v>
      </c>
    </row>
    <row r="21" spans="1:6">
      <c r="A21" s="1" t="s">
        <v>639</v>
      </c>
      <c r="B21" s="1" t="s">
        <v>648</v>
      </c>
      <c r="C21" s="1" t="s">
        <v>649</v>
      </c>
      <c r="D21" s="1" t="s">
        <v>610</v>
      </c>
      <c r="E21" s="1" t="s">
        <v>966</v>
      </c>
      <c r="F21" s="1" t="s">
        <v>1153</v>
      </c>
    </row>
    <row r="22" spans="1:6">
      <c r="A22" s="1" t="s">
        <v>639</v>
      </c>
      <c r="B22" s="1" t="s">
        <v>650</v>
      </c>
      <c r="C22" s="1" t="s">
        <v>651</v>
      </c>
      <c r="D22" s="1" t="s">
        <v>610</v>
      </c>
      <c r="E22" s="1" t="s">
        <v>1002</v>
      </c>
      <c r="F22" s="1" t="s">
        <v>1154</v>
      </c>
    </row>
    <row r="23" spans="1:6">
      <c r="A23" s="1" t="s">
        <v>639</v>
      </c>
      <c r="B23" s="1" t="s">
        <v>652</v>
      </c>
      <c r="C23" s="1" t="s">
        <v>653</v>
      </c>
      <c r="D23" s="1" t="s">
        <v>610</v>
      </c>
      <c r="E23" s="1" t="s">
        <v>1030</v>
      </c>
      <c r="F23" s="1" t="s">
        <v>1155</v>
      </c>
    </row>
    <row r="24" spans="1:6">
      <c r="A24" s="1" t="s">
        <v>639</v>
      </c>
      <c r="B24" s="1" t="s">
        <v>654</v>
      </c>
      <c r="C24" s="1" t="s">
        <v>655</v>
      </c>
      <c r="D24" s="1" t="s">
        <v>610</v>
      </c>
      <c r="E24" s="1" t="s">
        <v>1047</v>
      </c>
      <c r="F24" s="1" t="s">
        <v>1156</v>
      </c>
    </row>
    <row r="25" spans="1:6">
      <c r="A25" s="1" t="s">
        <v>639</v>
      </c>
      <c r="B25" s="1" t="s">
        <v>656</v>
      </c>
      <c r="C25" s="1" t="s">
        <v>657</v>
      </c>
      <c r="D25" s="1" t="s">
        <v>610</v>
      </c>
      <c r="E25" s="1" t="s">
        <v>1063</v>
      </c>
      <c r="F25" s="1" t="s">
        <v>1157</v>
      </c>
    </row>
    <row r="26" spans="1:6">
      <c r="A26" s="1" t="s">
        <v>639</v>
      </c>
      <c r="B26" s="1" t="s">
        <v>658</v>
      </c>
      <c r="C26" s="1" t="s">
        <v>659</v>
      </c>
      <c r="D26" s="1" t="s">
        <v>610</v>
      </c>
      <c r="E26" s="1" t="s">
        <v>1080</v>
      </c>
      <c r="F26" s="1" t="s">
        <v>1158</v>
      </c>
    </row>
    <row r="27" spans="1:6">
      <c r="A27" s="1" t="s">
        <v>639</v>
      </c>
      <c r="B27" s="1" t="s">
        <v>660</v>
      </c>
      <c r="C27" s="1" t="s">
        <v>661</v>
      </c>
      <c r="D27" s="1" t="s">
        <v>610</v>
      </c>
      <c r="E27" s="1" t="s">
        <v>1097</v>
      </c>
      <c r="F27" s="1" t="s">
        <v>1159</v>
      </c>
    </row>
    <row r="28" spans="1:6">
      <c r="A28" s="1" t="s">
        <v>639</v>
      </c>
      <c r="B28" s="1" t="s">
        <v>662</v>
      </c>
      <c r="C28" s="1" t="s">
        <v>663</v>
      </c>
      <c r="D28" s="1" t="s">
        <v>610</v>
      </c>
      <c r="E28" s="1" t="s">
        <v>1117</v>
      </c>
      <c r="F28" s="1" t="s">
        <v>1160</v>
      </c>
    </row>
    <row r="29" spans="1:6">
      <c r="A29" s="1" t="s">
        <v>664</v>
      </c>
      <c r="B29" s="1" t="s">
        <v>666</v>
      </c>
      <c r="C29" s="1" t="s">
        <v>667</v>
      </c>
      <c r="D29" s="1" t="s">
        <v>610</v>
      </c>
    </row>
    <row r="30" spans="1:6">
      <c r="A30" s="1" t="s">
        <v>664</v>
      </c>
      <c r="B30" s="1" t="s">
        <v>668</v>
      </c>
      <c r="C30" s="1" t="s">
        <v>669</v>
      </c>
      <c r="D30" s="1" t="s">
        <v>645</v>
      </c>
    </row>
    <row r="31" spans="1:6">
      <c r="A31" s="1" t="s">
        <v>664</v>
      </c>
      <c r="B31" s="1" t="s">
        <v>664</v>
      </c>
      <c r="C31" s="1" t="s">
        <v>665</v>
      </c>
      <c r="D31" s="1" t="s">
        <v>614</v>
      </c>
    </row>
    <row r="32" spans="1:6">
      <c r="A32" s="1" t="s">
        <v>664</v>
      </c>
      <c r="B32" s="1" t="s">
        <v>670</v>
      </c>
      <c r="C32" s="1" t="s">
        <v>671</v>
      </c>
      <c r="D32" s="1" t="s">
        <v>610</v>
      </c>
    </row>
    <row r="33" spans="1:4">
      <c r="A33" s="1" t="s">
        <v>664</v>
      </c>
      <c r="B33" s="1" t="s">
        <v>672</v>
      </c>
      <c r="C33" s="1" t="s">
        <v>673</v>
      </c>
      <c r="D33" s="1" t="s">
        <v>610</v>
      </c>
    </row>
    <row r="34" spans="1:4">
      <c r="A34" s="1" t="s">
        <v>664</v>
      </c>
      <c r="B34" s="1" t="s">
        <v>674</v>
      </c>
      <c r="C34" s="1" t="s">
        <v>675</v>
      </c>
      <c r="D34" s="1" t="s">
        <v>610</v>
      </c>
    </row>
    <row r="35" spans="1:4">
      <c r="A35" s="1" t="s">
        <v>664</v>
      </c>
      <c r="B35" s="1" t="s">
        <v>676</v>
      </c>
      <c r="C35" s="1" t="s">
        <v>677</v>
      </c>
      <c r="D35" s="1" t="s">
        <v>610</v>
      </c>
    </row>
    <row r="36" spans="1:4">
      <c r="A36" s="1" t="s">
        <v>664</v>
      </c>
      <c r="B36" s="1" t="s">
        <v>678</v>
      </c>
      <c r="C36" s="1" t="s">
        <v>679</v>
      </c>
      <c r="D36" s="1" t="s">
        <v>610</v>
      </c>
    </row>
    <row r="37" spans="1:4">
      <c r="A37" s="1" t="s">
        <v>664</v>
      </c>
      <c r="B37" s="1" t="s">
        <v>680</v>
      </c>
      <c r="C37" s="1" t="s">
        <v>681</v>
      </c>
      <c r="D37" s="1" t="s">
        <v>610</v>
      </c>
    </row>
    <row r="38" spans="1:4">
      <c r="A38" s="1" t="s">
        <v>682</v>
      </c>
      <c r="B38" s="1" t="s">
        <v>682</v>
      </c>
      <c r="C38" s="1" t="s">
        <v>683</v>
      </c>
      <c r="D38" s="1" t="s">
        <v>684</v>
      </c>
    </row>
    <row r="39" spans="1:4">
      <c r="A39" s="1" t="s">
        <v>685</v>
      </c>
      <c r="B39" s="1" t="s">
        <v>685</v>
      </c>
      <c r="C39" s="1" t="s">
        <v>686</v>
      </c>
      <c r="D39" s="1" t="s">
        <v>684</v>
      </c>
    </row>
    <row r="40" spans="1:4">
      <c r="A40" s="1" t="s">
        <v>687</v>
      </c>
      <c r="B40" s="1" t="s">
        <v>687</v>
      </c>
      <c r="C40" s="1" t="s">
        <v>688</v>
      </c>
      <c r="D40" s="1" t="s">
        <v>684</v>
      </c>
    </row>
    <row r="41" spans="1:4">
      <c r="A41" s="1" t="s">
        <v>689</v>
      </c>
      <c r="B41" s="1" t="s">
        <v>691</v>
      </c>
      <c r="C41" s="1" t="s">
        <v>692</v>
      </c>
      <c r="D41" s="1" t="s">
        <v>610</v>
      </c>
    </row>
    <row r="42" spans="1:4">
      <c r="A42" s="1" t="s">
        <v>689</v>
      </c>
      <c r="B42" s="1" t="s">
        <v>693</v>
      </c>
      <c r="C42" s="1" t="s">
        <v>694</v>
      </c>
      <c r="D42" s="1" t="s">
        <v>610</v>
      </c>
    </row>
    <row r="43" spans="1:4">
      <c r="A43" s="1" t="s">
        <v>689</v>
      </c>
      <c r="B43" s="1" t="s">
        <v>695</v>
      </c>
      <c r="C43" s="1" t="s">
        <v>696</v>
      </c>
      <c r="D43" s="1" t="s">
        <v>610</v>
      </c>
    </row>
    <row r="44" spans="1:4">
      <c r="A44" s="1" t="s">
        <v>689</v>
      </c>
      <c r="B44" s="1" t="s">
        <v>697</v>
      </c>
      <c r="C44" s="1" t="s">
        <v>698</v>
      </c>
      <c r="D44" s="1" t="s">
        <v>610</v>
      </c>
    </row>
    <row r="45" spans="1:4">
      <c r="A45" s="1" t="s">
        <v>689</v>
      </c>
      <c r="B45" s="1" t="s">
        <v>699</v>
      </c>
      <c r="C45" s="1" t="s">
        <v>700</v>
      </c>
      <c r="D45" s="1" t="s">
        <v>613</v>
      </c>
    </row>
    <row r="46" spans="1:4">
      <c r="A46" s="1" t="s">
        <v>689</v>
      </c>
      <c r="B46" s="1" t="s">
        <v>689</v>
      </c>
      <c r="C46" s="1" t="s">
        <v>690</v>
      </c>
      <c r="D46" s="1" t="s">
        <v>614</v>
      </c>
    </row>
    <row r="47" spans="1:4">
      <c r="A47" s="1" t="s">
        <v>689</v>
      </c>
      <c r="B47" s="1" t="s">
        <v>701</v>
      </c>
      <c r="C47" s="1" t="s">
        <v>702</v>
      </c>
      <c r="D47" s="1" t="s">
        <v>610</v>
      </c>
    </row>
    <row r="48" spans="1:4">
      <c r="A48" s="1" t="s">
        <v>689</v>
      </c>
      <c r="B48" s="1" t="s">
        <v>703</v>
      </c>
      <c r="C48" s="1" t="s">
        <v>704</v>
      </c>
      <c r="D48" s="1" t="s">
        <v>610</v>
      </c>
    </row>
    <row r="49" spans="1:4">
      <c r="A49" s="1" t="s">
        <v>689</v>
      </c>
      <c r="B49" s="1" t="s">
        <v>705</v>
      </c>
      <c r="C49" s="1" t="s">
        <v>706</v>
      </c>
      <c r="D49" s="1" t="s">
        <v>610</v>
      </c>
    </row>
    <row r="50" spans="1:4">
      <c r="A50" s="1" t="s">
        <v>689</v>
      </c>
      <c r="B50" s="1" t="s">
        <v>707</v>
      </c>
      <c r="C50" s="1" t="s">
        <v>708</v>
      </c>
      <c r="D50" s="1" t="s">
        <v>610</v>
      </c>
    </row>
    <row r="51" spans="1:4">
      <c r="A51" s="1" t="s">
        <v>689</v>
      </c>
      <c r="B51" s="1" t="s">
        <v>709</v>
      </c>
      <c r="C51" s="1" t="s">
        <v>710</v>
      </c>
      <c r="D51" s="1" t="s">
        <v>610</v>
      </c>
    </row>
    <row r="52" spans="1:4">
      <c r="A52" s="1" t="s">
        <v>689</v>
      </c>
      <c r="B52" s="1" t="s">
        <v>711</v>
      </c>
      <c r="C52" s="1" t="s">
        <v>712</v>
      </c>
      <c r="D52" s="1" t="s">
        <v>610</v>
      </c>
    </row>
    <row r="53" spans="1:4">
      <c r="A53" s="1" t="s">
        <v>689</v>
      </c>
      <c r="B53" s="1" t="s">
        <v>713</v>
      </c>
      <c r="C53" s="1" t="s">
        <v>714</v>
      </c>
      <c r="D53" s="1" t="s">
        <v>610</v>
      </c>
    </row>
    <row r="54" spans="1:4">
      <c r="A54" s="1" t="s">
        <v>689</v>
      </c>
      <c r="B54" s="1" t="s">
        <v>715</v>
      </c>
      <c r="C54" s="1" t="s">
        <v>716</v>
      </c>
      <c r="D54" s="1" t="s">
        <v>610</v>
      </c>
    </row>
    <row r="55" spans="1:4">
      <c r="A55" s="1" t="s">
        <v>717</v>
      </c>
      <c r="B55" s="1" t="s">
        <v>719</v>
      </c>
      <c r="C55" s="1" t="s">
        <v>720</v>
      </c>
      <c r="D55" s="1" t="s">
        <v>610</v>
      </c>
    </row>
    <row r="56" spans="1:4">
      <c r="A56" s="1" t="s">
        <v>717</v>
      </c>
      <c r="B56" s="1" t="s">
        <v>721</v>
      </c>
      <c r="C56" s="1" t="s">
        <v>722</v>
      </c>
      <c r="D56" s="1" t="s">
        <v>645</v>
      </c>
    </row>
    <row r="57" spans="1:4">
      <c r="A57" s="1" t="s">
        <v>717</v>
      </c>
      <c r="B57" s="1" t="s">
        <v>717</v>
      </c>
      <c r="C57" s="1" t="s">
        <v>718</v>
      </c>
      <c r="D57" s="1" t="s">
        <v>614</v>
      </c>
    </row>
    <row r="58" spans="1:4">
      <c r="A58" s="1" t="s">
        <v>717</v>
      </c>
      <c r="B58" s="1" t="s">
        <v>723</v>
      </c>
      <c r="C58" s="1" t="s">
        <v>724</v>
      </c>
      <c r="D58" s="1" t="s">
        <v>610</v>
      </c>
    </row>
    <row r="59" spans="1:4">
      <c r="A59" s="1" t="s">
        <v>717</v>
      </c>
      <c r="B59" s="1" t="s">
        <v>725</v>
      </c>
      <c r="C59" s="1" t="s">
        <v>726</v>
      </c>
      <c r="D59" s="1" t="s">
        <v>610</v>
      </c>
    </row>
    <row r="60" spans="1:4">
      <c r="A60" s="1" t="s">
        <v>717</v>
      </c>
      <c r="B60" s="1" t="s">
        <v>727</v>
      </c>
      <c r="C60" s="1" t="s">
        <v>728</v>
      </c>
      <c r="D60" s="1" t="s">
        <v>610</v>
      </c>
    </row>
    <row r="61" spans="1:4">
      <c r="A61" s="1" t="s">
        <v>717</v>
      </c>
      <c r="B61" s="1" t="s">
        <v>729</v>
      </c>
      <c r="C61" s="1" t="s">
        <v>730</v>
      </c>
      <c r="D61" s="1" t="s">
        <v>610</v>
      </c>
    </row>
    <row r="62" spans="1:4">
      <c r="A62" s="1" t="s">
        <v>717</v>
      </c>
      <c r="B62" s="1" t="s">
        <v>731</v>
      </c>
      <c r="C62" s="1" t="s">
        <v>732</v>
      </c>
      <c r="D62" s="1" t="s">
        <v>610</v>
      </c>
    </row>
    <row r="63" spans="1:4">
      <c r="A63" s="1" t="s">
        <v>717</v>
      </c>
      <c r="B63" s="1" t="s">
        <v>733</v>
      </c>
      <c r="C63" s="1" t="s">
        <v>734</v>
      </c>
      <c r="D63" s="1" t="s">
        <v>610</v>
      </c>
    </row>
    <row r="64" spans="1:4">
      <c r="A64" s="1" t="s">
        <v>735</v>
      </c>
      <c r="B64" s="1" t="s">
        <v>737</v>
      </c>
      <c r="C64" s="1" t="s">
        <v>738</v>
      </c>
      <c r="D64" s="1" t="s">
        <v>610</v>
      </c>
    </row>
    <row r="65" spans="1:4">
      <c r="A65" s="1" t="s">
        <v>735</v>
      </c>
      <c r="B65" s="1" t="s">
        <v>739</v>
      </c>
      <c r="C65" s="1" t="s">
        <v>740</v>
      </c>
      <c r="D65" s="1" t="s">
        <v>610</v>
      </c>
    </row>
    <row r="66" spans="1:4">
      <c r="A66" s="1" t="s">
        <v>735</v>
      </c>
      <c r="B66" s="1" t="s">
        <v>741</v>
      </c>
      <c r="C66" s="1" t="s">
        <v>742</v>
      </c>
      <c r="D66" s="1" t="s">
        <v>610</v>
      </c>
    </row>
    <row r="67" spans="1:4">
      <c r="A67" s="1" t="s">
        <v>735</v>
      </c>
      <c r="B67" s="1" t="s">
        <v>735</v>
      </c>
      <c r="C67" s="1" t="s">
        <v>736</v>
      </c>
      <c r="D67" s="1" t="s">
        <v>614</v>
      </c>
    </row>
    <row r="68" spans="1:4">
      <c r="A68" s="1" t="s">
        <v>735</v>
      </c>
      <c r="B68" s="1" t="s">
        <v>743</v>
      </c>
      <c r="C68" s="1" t="s">
        <v>744</v>
      </c>
      <c r="D68" s="1" t="s">
        <v>645</v>
      </c>
    </row>
    <row r="69" spans="1:4">
      <c r="A69" s="1" t="s">
        <v>735</v>
      </c>
      <c r="B69" s="1" t="s">
        <v>745</v>
      </c>
      <c r="C69" s="1" t="s">
        <v>746</v>
      </c>
      <c r="D69" s="1" t="s">
        <v>610</v>
      </c>
    </row>
    <row r="70" spans="1:4">
      <c r="A70" s="1" t="s">
        <v>735</v>
      </c>
      <c r="B70" s="1" t="s">
        <v>747</v>
      </c>
      <c r="C70" s="1" t="s">
        <v>748</v>
      </c>
      <c r="D70" s="1" t="s">
        <v>610</v>
      </c>
    </row>
    <row r="71" spans="1:4">
      <c r="A71" s="1" t="s">
        <v>735</v>
      </c>
      <c r="B71" s="1" t="s">
        <v>749</v>
      </c>
      <c r="C71" s="1" t="s">
        <v>750</v>
      </c>
      <c r="D71" s="1" t="s">
        <v>610</v>
      </c>
    </row>
    <row r="72" spans="1:4">
      <c r="A72" s="1" t="s">
        <v>735</v>
      </c>
      <c r="B72" s="1" t="s">
        <v>751</v>
      </c>
      <c r="C72" s="1" t="s">
        <v>752</v>
      </c>
      <c r="D72" s="1" t="s">
        <v>610</v>
      </c>
    </row>
    <row r="73" spans="1:4">
      <c r="A73" s="1" t="s">
        <v>735</v>
      </c>
      <c r="B73" s="1" t="s">
        <v>753</v>
      </c>
      <c r="C73" s="1" t="s">
        <v>754</v>
      </c>
      <c r="D73" s="1" t="s">
        <v>610</v>
      </c>
    </row>
    <row r="74" spans="1:4">
      <c r="A74" s="1" t="s">
        <v>735</v>
      </c>
      <c r="B74" s="1" t="s">
        <v>755</v>
      </c>
      <c r="C74" s="1" t="s">
        <v>756</v>
      </c>
      <c r="D74" s="1" t="s">
        <v>610</v>
      </c>
    </row>
    <row r="75" spans="1:4">
      <c r="A75" s="1" t="s">
        <v>735</v>
      </c>
      <c r="B75" s="1" t="s">
        <v>757</v>
      </c>
      <c r="C75" s="1" t="s">
        <v>758</v>
      </c>
      <c r="D75" s="1" t="s">
        <v>610</v>
      </c>
    </row>
    <row r="76" spans="1:4">
      <c r="A76" s="1" t="s">
        <v>759</v>
      </c>
      <c r="B76" s="1" t="s">
        <v>761</v>
      </c>
      <c r="C76" s="1" t="s">
        <v>762</v>
      </c>
      <c r="D76" s="1" t="s">
        <v>610</v>
      </c>
    </row>
    <row r="77" spans="1:4">
      <c r="A77" s="1" t="s">
        <v>759</v>
      </c>
      <c r="B77" s="1" t="s">
        <v>763</v>
      </c>
      <c r="C77" s="1" t="s">
        <v>764</v>
      </c>
      <c r="D77" s="1" t="s">
        <v>610</v>
      </c>
    </row>
    <row r="78" spans="1:4">
      <c r="A78" s="1" t="s">
        <v>759</v>
      </c>
      <c r="B78" s="1" t="s">
        <v>759</v>
      </c>
      <c r="C78" s="1" t="s">
        <v>760</v>
      </c>
      <c r="D78" s="1" t="s">
        <v>614</v>
      </c>
    </row>
    <row r="79" spans="1:4">
      <c r="A79" s="1" t="s">
        <v>759</v>
      </c>
      <c r="B79" s="1" t="s">
        <v>765</v>
      </c>
      <c r="C79" s="1" t="s">
        <v>766</v>
      </c>
      <c r="D79" s="1" t="s">
        <v>610</v>
      </c>
    </row>
    <row r="80" spans="1:4">
      <c r="A80" s="1" t="s">
        <v>759</v>
      </c>
      <c r="B80" s="1" t="s">
        <v>767</v>
      </c>
      <c r="C80" s="1" t="s">
        <v>768</v>
      </c>
      <c r="D80" s="1" t="s">
        <v>610</v>
      </c>
    </row>
    <row r="81" spans="1:4">
      <c r="A81" s="1" t="s">
        <v>759</v>
      </c>
      <c r="B81" s="1" t="s">
        <v>769</v>
      </c>
      <c r="C81" s="1" t="s">
        <v>770</v>
      </c>
      <c r="D81" s="1" t="s">
        <v>610</v>
      </c>
    </row>
    <row r="82" spans="1:4">
      <c r="A82" s="1" t="s">
        <v>759</v>
      </c>
      <c r="B82" s="1" t="s">
        <v>771</v>
      </c>
      <c r="C82" s="1" t="s">
        <v>772</v>
      </c>
      <c r="D82" s="1" t="s">
        <v>610</v>
      </c>
    </row>
    <row r="83" spans="1:4">
      <c r="A83" s="1" t="s">
        <v>759</v>
      </c>
      <c r="B83" s="1" t="s">
        <v>773</v>
      </c>
      <c r="C83" s="1" t="s">
        <v>774</v>
      </c>
      <c r="D83" s="1" t="s">
        <v>610</v>
      </c>
    </row>
    <row r="84" spans="1:4">
      <c r="A84" s="1" t="s">
        <v>775</v>
      </c>
      <c r="B84" s="1" t="s">
        <v>777</v>
      </c>
      <c r="C84" s="1" t="s">
        <v>778</v>
      </c>
      <c r="D84" s="1" t="s">
        <v>610</v>
      </c>
    </row>
    <row r="85" spans="1:4">
      <c r="A85" s="1" t="s">
        <v>775</v>
      </c>
      <c r="B85" s="1" t="s">
        <v>779</v>
      </c>
      <c r="C85" s="1" t="s">
        <v>780</v>
      </c>
      <c r="D85" s="1" t="s">
        <v>610</v>
      </c>
    </row>
    <row r="86" spans="1:4">
      <c r="A86" s="1" t="s">
        <v>775</v>
      </c>
      <c r="B86" s="1" t="s">
        <v>765</v>
      </c>
      <c r="C86" s="1" t="s">
        <v>781</v>
      </c>
      <c r="D86" s="1" t="s">
        <v>610</v>
      </c>
    </row>
    <row r="87" spans="1:4">
      <c r="A87" s="1" t="s">
        <v>775</v>
      </c>
      <c r="B87" s="1" t="s">
        <v>782</v>
      </c>
      <c r="C87" s="1" t="s">
        <v>783</v>
      </c>
      <c r="D87" s="1" t="s">
        <v>610</v>
      </c>
    </row>
    <row r="88" spans="1:4">
      <c r="A88" s="1" t="s">
        <v>775</v>
      </c>
      <c r="B88" s="1" t="s">
        <v>784</v>
      </c>
      <c r="C88" s="1" t="s">
        <v>785</v>
      </c>
      <c r="D88" s="1" t="s">
        <v>645</v>
      </c>
    </row>
    <row r="89" spans="1:4">
      <c r="A89" s="1" t="s">
        <v>775</v>
      </c>
      <c r="B89" s="1" t="s">
        <v>775</v>
      </c>
      <c r="C89" s="1" t="s">
        <v>776</v>
      </c>
      <c r="D89" s="1" t="s">
        <v>614</v>
      </c>
    </row>
    <row r="90" spans="1:4">
      <c r="A90" s="1" t="s">
        <v>775</v>
      </c>
      <c r="B90" s="1" t="s">
        <v>786</v>
      </c>
      <c r="C90" s="1" t="s">
        <v>787</v>
      </c>
      <c r="D90" s="1" t="s">
        <v>610</v>
      </c>
    </row>
    <row r="91" spans="1:4">
      <c r="A91" s="1" t="s">
        <v>775</v>
      </c>
      <c r="B91" s="1" t="s">
        <v>788</v>
      </c>
      <c r="C91" s="1" t="s">
        <v>789</v>
      </c>
      <c r="D91" s="1" t="s">
        <v>610</v>
      </c>
    </row>
    <row r="92" spans="1:4">
      <c r="A92" s="1" t="s">
        <v>775</v>
      </c>
      <c r="B92" s="1" t="s">
        <v>790</v>
      </c>
      <c r="C92" s="1" t="s">
        <v>791</v>
      </c>
      <c r="D92" s="1" t="s">
        <v>610</v>
      </c>
    </row>
    <row r="93" spans="1:4">
      <c r="A93" s="1" t="s">
        <v>775</v>
      </c>
      <c r="B93" s="1" t="s">
        <v>792</v>
      </c>
      <c r="C93" s="1" t="s">
        <v>793</v>
      </c>
      <c r="D93" s="1" t="s">
        <v>610</v>
      </c>
    </row>
    <row r="94" spans="1:4">
      <c r="A94" s="1" t="s">
        <v>775</v>
      </c>
      <c r="B94" s="1" t="s">
        <v>794</v>
      </c>
      <c r="C94" s="1" t="s">
        <v>795</v>
      </c>
      <c r="D94" s="1" t="s">
        <v>610</v>
      </c>
    </row>
    <row r="95" spans="1:4">
      <c r="A95" s="1" t="s">
        <v>796</v>
      </c>
      <c r="B95" s="1" t="s">
        <v>798</v>
      </c>
      <c r="C95" s="1" t="s">
        <v>799</v>
      </c>
      <c r="D95" s="1" t="s">
        <v>610</v>
      </c>
    </row>
    <row r="96" spans="1:4">
      <c r="A96" s="1" t="s">
        <v>796</v>
      </c>
      <c r="B96" s="1" t="s">
        <v>796</v>
      </c>
      <c r="C96" s="1" t="s">
        <v>797</v>
      </c>
      <c r="D96" s="1" t="s">
        <v>614</v>
      </c>
    </row>
    <row r="97" spans="1:4">
      <c r="A97" s="1" t="s">
        <v>796</v>
      </c>
      <c r="B97" s="1" t="s">
        <v>800</v>
      </c>
      <c r="C97" s="1" t="s">
        <v>801</v>
      </c>
      <c r="D97" s="1" t="s">
        <v>610</v>
      </c>
    </row>
    <row r="98" spans="1:4">
      <c r="A98" s="1" t="s">
        <v>796</v>
      </c>
      <c r="B98" s="1" t="s">
        <v>802</v>
      </c>
      <c r="C98" s="1" t="s">
        <v>803</v>
      </c>
      <c r="D98" s="1" t="s">
        <v>610</v>
      </c>
    </row>
    <row r="99" spans="1:4">
      <c r="A99" s="1" t="s">
        <v>796</v>
      </c>
      <c r="B99" s="1" t="s">
        <v>804</v>
      </c>
      <c r="C99" s="1" t="s">
        <v>805</v>
      </c>
      <c r="D99" s="1" t="s">
        <v>610</v>
      </c>
    </row>
    <row r="100" spans="1:4">
      <c r="A100" s="1" t="s">
        <v>796</v>
      </c>
      <c r="B100" s="1" t="s">
        <v>806</v>
      </c>
      <c r="C100" s="1" t="s">
        <v>807</v>
      </c>
      <c r="D100" s="1" t="s">
        <v>610</v>
      </c>
    </row>
    <row r="101" spans="1:4">
      <c r="A101" s="1" t="s">
        <v>796</v>
      </c>
      <c r="B101" s="1" t="s">
        <v>808</v>
      </c>
      <c r="C101" s="1" t="s">
        <v>809</v>
      </c>
      <c r="D101" s="1" t="s">
        <v>610</v>
      </c>
    </row>
    <row r="102" spans="1:4">
      <c r="A102" s="1" t="s">
        <v>796</v>
      </c>
      <c r="B102" s="1" t="s">
        <v>810</v>
      </c>
      <c r="C102" s="1" t="s">
        <v>811</v>
      </c>
      <c r="D102" s="1" t="s">
        <v>610</v>
      </c>
    </row>
    <row r="103" spans="1:4">
      <c r="A103" s="1" t="s">
        <v>812</v>
      </c>
      <c r="B103" s="1" t="s">
        <v>812</v>
      </c>
      <c r="C103" s="1" t="s">
        <v>813</v>
      </c>
      <c r="D103" s="1" t="s">
        <v>614</v>
      </c>
    </row>
    <row r="104" spans="1:4">
      <c r="A104" s="1" t="s">
        <v>812</v>
      </c>
      <c r="B104" s="1" t="s">
        <v>814</v>
      </c>
      <c r="C104" s="1" t="s">
        <v>815</v>
      </c>
      <c r="D104" s="1" t="s">
        <v>610</v>
      </c>
    </row>
    <row r="105" spans="1:4">
      <c r="A105" s="1" t="s">
        <v>812</v>
      </c>
      <c r="B105" s="1" t="s">
        <v>816</v>
      </c>
      <c r="C105" s="1" t="s">
        <v>817</v>
      </c>
      <c r="D105" s="1" t="s">
        <v>610</v>
      </c>
    </row>
    <row r="106" spans="1:4">
      <c r="A106" s="1" t="s">
        <v>812</v>
      </c>
      <c r="B106" s="1" t="s">
        <v>818</v>
      </c>
      <c r="C106" s="1" t="s">
        <v>819</v>
      </c>
      <c r="D106" s="1" t="s">
        <v>610</v>
      </c>
    </row>
    <row r="107" spans="1:4">
      <c r="A107" s="1" t="s">
        <v>812</v>
      </c>
      <c r="B107" s="1" t="s">
        <v>820</v>
      </c>
      <c r="C107" s="1" t="s">
        <v>821</v>
      </c>
      <c r="D107" s="1" t="s">
        <v>610</v>
      </c>
    </row>
    <row r="108" spans="1:4">
      <c r="A108" s="1" t="s">
        <v>812</v>
      </c>
      <c r="B108" s="1" t="s">
        <v>733</v>
      </c>
      <c r="C108" s="1" t="s">
        <v>822</v>
      </c>
      <c r="D108" s="1" t="s">
        <v>610</v>
      </c>
    </row>
    <row r="109" spans="1:4">
      <c r="A109" s="1" t="s">
        <v>823</v>
      </c>
      <c r="B109" s="1" t="s">
        <v>825</v>
      </c>
      <c r="C109" s="1" t="s">
        <v>826</v>
      </c>
      <c r="D109" s="1" t="s">
        <v>610</v>
      </c>
    </row>
    <row r="110" spans="1:4">
      <c r="A110" s="1" t="s">
        <v>823</v>
      </c>
      <c r="B110" s="1" t="s">
        <v>827</v>
      </c>
      <c r="C110" s="1" t="s">
        <v>828</v>
      </c>
      <c r="D110" s="1" t="s">
        <v>610</v>
      </c>
    </row>
    <row r="111" spans="1:4">
      <c r="A111" s="1" t="s">
        <v>823</v>
      </c>
      <c r="B111" s="1" t="s">
        <v>829</v>
      </c>
      <c r="C111" s="1" t="s">
        <v>830</v>
      </c>
      <c r="D111" s="1" t="s">
        <v>610</v>
      </c>
    </row>
    <row r="112" spans="1:4">
      <c r="A112" s="1" t="s">
        <v>823</v>
      </c>
      <c r="B112" s="1" t="s">
        <v>831</v>
      </c>
      <c r="C112" s="1" t="s">
        <v>832</v>
      </c>
      <c r="D112" s="1" t="s">
        <v>645</v>
      </c>
    </row>
    <row r="113" spans="1:4">
      <c r="A113" s="1" t="s">
        <v>823</v>
      </c>
      <c r="B113" s="1" t="s">
        <v>833</v>
      </c>
      <c r="C113" s="1" t="s">
        <v>834</v>
      </c>
      <c r="D113" s="1" t="s">
        <v>610</v>
      </c>
    </row>
    <row r="114" spans="1:4">
      <c r="A114" s="1" t="s">
        <v>823</v>
      </c>
      <c r="B114" s="1" t="s">
        <v>835</v>
      </c>
      <c r="C114" s="1" t="s">
        <v>836</v>
      </c>
      <c r="D114" s="1" t="s">
        <v>610</v>
      </c>
    </row>
    <row r="115" spans="1:4">
      <c r="A115" s="1" t="s">
        <v>823</v>
      </c>
      <c r="B115" s="1" t="s">
        <v>837</v>
      </c>
      <c r="C115" s="1" t="s">
        <v>838</v>
      </c>
      <c r="D115" s="1" t="s">
        <v>610</v>
      </c>
    </row>
    <row r="116" spans="1:4">
      <c r="A116" s="1" t="s">
        <v>823</v>
      </c>
      <c r="B116" s="1" t="s">
        <v>769</v>
      </c>
      <c r="C116" s="1" t="s">
        <v>839</v>
      </c>
      <c r="D116" s="1" t="s">
        <v>610</v>
      </c>
    </row>
    <row r="117" spans="1:4">
      <c r="A117" s="1" t="s">
        <v>823</v>
      </c>
      <c r="B117" s="1" t="s">
        <v>840</v>
      </c>
      <c r="C117" s="1" t="s">
        <v>841</v>
      </c>
      <c r="D117" s="1" t="s">
        <v>610</v>
      </c>
    </row>
    <row r="118" spans="1:4">
      <c r="A118" s="1" t="s">
        <v>823</v>
      </c>
      <c r="B118" s="1" t="s">
        <v>823</v>
      </c>
      <c r="C118" s="1" t="s">
        <v>824</v>
      </c>
      <c r="D118" s="1" t="s">
        <v>614</v>
      </c>
    </row>
    <row r="119" spans="1:4">
      <c r="A119" s="1" t="s">
        <v>823</v>
      </c>
      <c r="B119" s="1" t="s">
        <v>842</v>
      </c>
      <c r="C119" s="1" t="s">
        <v>843</v>
      </c>
      <c r="D119" s="1" t="s">
        <v>610</v>
      </c>
    </row>
    <row r="120" spans="1:4">
      <c r="A120" s="1" t="s">
        <v>823</v>
      </c>
      <c r="B120" s="1" t="s">
        <v>844</v>
      </c>
      <c r="C120" s="1" t="s">
        <v>845</v>
      </c>
      <c r="D120" s="1" t="s">
        <v>610</v>
      </c>
    </row>
    <row r="121" spans="1:4">
      <c r="A121" s="1" t="s">
        <v>823</v>
      </c>
      <c r="B121" s="1" t="s">
        <v>846</v>
      </c>
      <c r="C121" s="1" t="s">
        <v>847</v>
      </c>
      <c r="D121" s="1" t="s">
        <v>610</v>
      </c>
    </row>
    <row r="122" spans="1:4">
      <c r="A122" s="1" t="s">
        <v>823</v>
      </c>
      <c r="B122" s="1" t="s">
        <v>848</v>
      </c>
      <c r="C122" s="1" t="s">
        <v>849</v>
      </c>
      <c r="D122" s="1" t="s">
        <v>610</v>
      </c>
    </row>
    <row r="123" spans="1:4">
      <c r="A123" s="1" t="s">
        <v>850</v>
      </c>
      <c r="B123" s="1" t="s">
        <v>852</v>
      </c>
      <c r="C123" s="1" t="s">
        <v>853</v>
      </c>
      <c r="D123" s="1" t="s">
        <v>610</v>
      </c>
    </row>
    <row r="124" spans="1:4">
      <c r="A124" s="1" t="s">
        <v>850</v>
      </c>
      <c r="B124" s="1" t="s">
        <v>854</v>
      </c>
      <c r="C124" s="1" t="s">
        <v>855</v>
      </c>
      <c r="D124" s="1" t="s">
        <v>610</v>
      </c>
    </row>
    <row r="125" spans="1:4">
      <c r="A125" s="1" t="s">
        <v>850</v>
      </c>
      <c r="B125" s="1" t="s">
        <v>856</v>
      </c>
      <c r="C125" s="1" t="s">
        <v>857</v>
      </c>
      <c r="D125" s="1" t="s">
        <v>610</v>
      </c>
    </row>
    <row r="126" spans="1:4">
      <c r="A126" s="1" t="s">
        <v>850</v>
      </c>
      <c r="B126" s="1" t="s">
        <v>858</v>
      </c>
      <c r="C126" s="1" t="s">
        <v>859</v>
      </c>
      <c r="D126" s="1" t="s">
        <v>610</v>
      </c>
    </row>
    <row r="127" spans="1:4">
      <c r="A127" s="1" t="s">
        <v>850</v>
      </c>
      <c r="B127" s="1" t="s">
        <v>860</v>
      </c>
      <c r="C127" s="1" t="s">
        <v>861</v>
      </c>
      <c r="D127" s="1" t="s">
        <v>610</v>
      </c>
    </row>
    <row r="128" spans="1:4">
      <c r="A128" s="1" t="s">
        <v>850</v>
      </c>
      <c r="B128" s="1" t="s">
        <v>862</v>
      </c>
      <c r="C128" s="1" t="s">
        <v>863</v>
      </c>
      <c r="D128" s="1" t="s">
        <v>610</v>
      </c>
    </row>
    <row r="129" spans="1:4">
      <c r="A129" s="1" t="s">
        <v>850</v>
      </c>
      <c r="B129" s="1" t="s">
        <v>864</v>
      </c>
      <c r="C129" s="1" t="s">
        <v>865</v>
      </c>
      <c r="D129" s="1" t="s">
        <v>610</v>
      </c>
    </row>
    <row r="130" spans="1:4">
      <c r="A130" s="1" t="s">
        <v>850</v>
      </c>
      <c r="B130" s="1" t="s">
        <v>866</v>
      </c>
      <c r="C130" s="1" t="s">
        <v>867</v>
      </c>
      <c r="D130" s="1" t="s">
        <v>610</v>
      </c>
    </row>
    <row r="131" spans="1:4">
      <c r="A131" s="1" t="s">
        <v>850</v>
      </c>
      <c r="B131" s="1" t="s">
        <v>788</v>
      </c>
      <c r="C131" s="1" t="s">
        <v>868</v>
      </c>
      <c r="D131" s="1" t="s">
        <v>610</v>
      </c>
    </row>
    <row r="132" spans="1:4">
      <c r="A132" s="1" t="s">
        <v>850</v>
      </c>
      <c r="B132" s="1" t="s">
        <v>850</v>
      </c>
      <c r="C132" s="1" t="s">
        <v>851</v>
      </c>
      <c r="D132" s="1" t="s">
        <v>614</v>
      </c>
    </row>
    <row r="133" spans="1:4">
      <c r="A133" s="1" t="s">
        <v>850</v>
      </c>
      <c r="B133" s="1" t="s">
        <v>869</v>
      </c>
      <c r="C133" s="1" t="s">
        <v>870</v>
      </c>
      <c r="D133" s="1" t="s">
        <v>610</v>
      </c>
    </row>
    <row r="134" spans="1:4">
      <c r="A134" s="1" t="s">
        <v>850</v>
      </c>
      <c r="B134" s="1" t="s">
        <v>871</v>
      </c>
      <c r="C134" s="1" t="s">
        <v>872</v>
      </c>
      <c r="D134" s="1" t="s">
        <v>610</v>
      </c>
    </row>
    <row r="135" spans="1:4">
      <c r="A135" s="1" t="s">
        <v>850</v>
      </c>
      <c r="B135" s="1" t="s">
        <v>873</v>
      </c>
      <c r="C135" s="1" t="s">
        <v>874</v>
      </c>
      <c r="D135" s="1" t="s">
        <v>610</v>
      </c>
    </row>
    <row r="136" spans="1:4">
      <c r="A136" s="1" t="s">
        <v>850</v>
      </c>
      <c r="B136" s="1" t="s">
        <v>875</v>
      </c>
      <c r="C136" s="1" t="s">
        <v>876</v>
      </c>
      <c r="D136" s="1" t="s">
        <v>610</v>
      </c>
    </row>
    <row r="137" spans="1:4">
      <c r="A137" s="1" t="s">
        <v>850</v>
      </c>
      <c r="B137" s="1" t="s">
        <v>877</v>
      </c>
      <c r="C137" s="1" t="s">
        <v>878</v>
      </c>
      <c r="D137" s="1" t="s">
        <v>610</v>
      </c>
    </row>
    <row r="138" spans="1:4">
      <c r="A138" s="1" t="s">
        <v>850</v>
      </c>
      <c r="B138" s="1" t="s">
        <v>879</v>
      </c>
      <c r="C138" s="1" t="s">
        <v>880</v>
      </c>
      <c r="D138" s="1" t="s">
        <v>610</v>
      </c>
    </row>
    <row r="139" spans="1:4">
      <c r="A139" s="1" t="s">
        <v>850</v>
      </c>
      <c r="B139" s="1" t="s">
        <v>881</v>
      </c>
      <c r="C139" s="1" t="s">
        <v>882</v>
      </c>
      <c r="D139" s="1" t="s">
        <v>610</v>
      </c>
    </row>
    <row r="140" spans="1:4">
      <c r="A140" s="1" t="s">
        <v>883</v>
      </c>
      <c r="B140" s="1" t="s">
        <v>885</v>
      </c>
      <c r="C140" s="1" t="s">
        <v>886</v>
      </c>
      <c r="D140" s="1" t="s">
        <v>610</v>
      </c>
    </row>
    <row r="141" spans="1:4">
      <c r="A141" s="1" t="s">
        <v>883</v>
      </c>
      <c r="B141" s="1" t="s">
        <v>887</v>
      </c>
      <c r="C141" s="1" t="s">
        <v>888</v>
      </c>
      <c r="D141" s="1" t="s">
        <v>610</v>
      </c>
    </row>
    <row r="142" spans="1:4">
      <c r="A142" s="1" t="s">
        <v>883</v>
      </c>
      <c r="B142" s="1" t="s">
        <v>889</v>
      </c>
      <c r="C142" s="1" t="s">
        <v>890</v>
      </c>
      <c r="D142" s="1" t="s">
        <v>610</v>
      </c>
    </row>
    <row r="143" spans="1:4">
      <c r="A143" s="1" t="s">
        <v>883</v>
      </c>
      <c r="B143" s="1" t="s">
        <v>891</v>
      </c>
      <c r="C143" s="1" t="s">
        <v>892</v>
      </c>
      <c r="D143" s="1" t="s">
        <v>610</v>
      </c>
    </row>
    <row r="144" spans="1:4">
      <c r="A144" s="1" t="s">
        <v>883</v>
      </c>
      <c r="B144" s="1" t="s">
        <v>893</v>
      </c>
      <c r="C144" s="1" t="s">
        <v>894</v>
      </c>
      <c r="D144" s="1" t="s">
        <v>613</v>
      </c>
    </row>
    <row r="145" spans="1:4">
      <c r="A145" s="1" t="s">
        <v>883</v>
      </c>
      <c r="B145" s="1" t="s">
        <v>883</v>
      </c>
      <c r="C145" s="1" t="s">
        <v>884</v>
      </c>
      <c r="D145" s="1" t="s">
        <v>614</v>
      </c>
    </row>
    <row r="146" spans="1:4">
      <c r="A146" s="1" t="s">
        <v>883</v>
      </c>
      <c r="B146" s="1" t="s">
        <v>755</v>
      </c>
      <c r="C146" s="1" t="s">
        <v>895</v>
      </c>
      <c r="D146" s="1" t="s">
        <v>610</v>
      </c>
    </row>
    <row r="147" spans="1:4">
      <c r="A147" s="1" t="s">
        <v>883</v>
      </c>
      <c r="B147" s="1" t="s">
        <v>896</v>
      </c>
      <c r="C147" s="1" t="s">
        <v>897</v>
      </c>
      <c r="D147" s="1" t="s">
        <v>610</v>
      </c>
    </row>
    <row r="148" spans="1:4">
      <c r="A148" s="1" t="s">
        <v>883</v>
      </c>
      <c r="B148" s="1" t="s">
        <v>898</v>
      </c>
      <c r="C148" s="1" t="s">
        <v>899</v>
      </c>
      <c r="D148" s="1" t="s">
        <v>610</v>
      </c>
    </row>
    <row r="149" spans="1:4">
      <c r="A149" s="1" t="s">
        <v>900</v>
      </c>
      <c r="B149" s="1" t="s">
        <v>902</v>
      </c>
      <c r="C149" s="1" t="s">
        <v>903</v>
      </c>
      <c r="D149" s="1" t="s">
        <v>610</v>
      </c>
    </row>
    <row r="150" spans="1:4">
      <c r="A150" s="1" t="s">
        <v>900</v>
      </c>
      <c r="B150" s="1" t="s">
        <v>904</v>
      </c>
      <c r="C150" s="1" t="s">
        <v>905</v>
      </c>
      <c r="D150" s="1" t="s">
        <v>610</v>
      </c>
    </row>
    <row r="151" spans="1:4">
      <c r="A151" s="1" t="s">
        <v>900</v>
      </c>
      <c r="B151" s="1" t="s">
        <v>906</v>
      </c>
      <c r="C151" s="1" t="s">
        <v>907</v>
      </c>
      <c r="D151" s="1" t="s">
        <v>610</v>
      </c>
    </row>
    <row r="152" spans="1:4">
      <c r="A152" s="1" t="s">
        <v>900</v>
      </c>
      <c r="B152" s="1" t="s">
        <v>908</v>
      </c>
      <c r="C152" s="1" t="s">
        <v>909</v>
      </c>
      <c r="D152" s="1" t="s">
        <v>610</v>
      </c>
    </row>
    <row r="153" spans="1:4">
      <c r="A153" s="1" t="s">
        <v>900</v>
      </c>
      <c r="B153" s="1" t="s">
        <v>910</v>
      </c>
      <c r="C153" s="1" t="s">
        <v>911</v>
      </c>
      <c r="D153" s="1" t="s">
        <v>610</v>
      </c>
    </row>
    <row r="154" spans="1:4">
      <c r="A154" s="1" t="s">
        <v>900</v>
      </c>
      <c r="B154" s="1" t="s">
        <v>912</v>
      </c>
      <c r="C154" s="1" t="s">
        <v>913</v>
      </c>
      <c r="D154" s="1" t="s">
        <v>610</v>
      </c>
    </row>
    <row r="155" spans="1:4">
      <c r="A155" s="1" t="s">
        <v>900</v>
      </c>
      <c r="B155" s="1" t="s">
        <v>900</v>
      </c>
      <c r="C155" s="1" t="s">
        <v>901</v>
      </c>
      <c r="D155" s="1" t="s">
        <v>614</v>
      </c>
    </row>
    <row r="156" spans="1:4">
      <c r="A156" s="1" t="s">
        <v>900</v>
      </c>
      <c r="B156" s="1" t="s">
        <v>914</v>
      </c>
      <c r="C156" s="1" t="s">
        <v>915</v>
      </c>
      <c r="D156" s="1" t="s">
        <v>610</v>
      </c>
    </row>
    <row r="157" spans="1:4">
      <c r="A157" s="1" t="s">
        <v>900</v>
      </c>
      <c r="B157" s="1" t="s">
        <v>916</v>
      </c>
      <c r="C157" s="1" t="s">
        <v>917</v>
      </c>
      <c r="D157" s="1" t="s">
        <v>610</v>
      </c>
    </row>
    <row r="158" spans="1:4">
      <c r="A158" s="1" t="s">
        <v>900</v>
      </c>
      <c r="B158" s="1" t="s">
        <v>918</v>
      </c>
      <c r="C158" s="1" t="s">
        <v>919</v>
      </c>
      <c r="D158" s="1" t="s">
        <v>610</v>
      </c>
    </row>
    <row r="159" spans="1:4">
      <c r="A159" s="1" t="s">
        <v>900</v>
      </c>
      <c r="B159" s="1" t="s">
        <v>920</v>
      </c>
      <c r="C159" s="1" t="s">
        <v>921</v>
      </c>
      <c r="D159" s="1" t="s">
        <v>610</v>
      </c>
    </row>
    <row r="160" spans="1:4">
      <c r="A160" s="1" t="s">
        <v>900</v>
      </c>
      <c r="B160" s="1" t="s">
        <v>922</v>
      </c>
      <c r="C160" s="1" t="s">
        <v>923</v>
      </c>
      <c r="D160" s="1" t="s">
        <v>610</v>
      </c>
    </row>
    <row r="161" spans="1:4">
      <c r="A161" s="1" t="s">
        <v>900</v>
      </c>
      <c r="B161" s="1" t="s">
        <v>924</v>
      </c>
      <c r="C161" s="1" t="s">
        <v>925</v>
      </c>
      <c r="D161" s="1" t="s">
        <v>610</v>
      </c>
    </row>
    <row r="162" spans="1:4">
      <c r="A162" s="1" t="s">
        <v>900</v>
      </c>
      <c r="B162" s="1" t="s">
        <v>926</v>
      </c>
      <c r="C162" s="1" t="s">
        <v>927</v>
      </c>
      <c r="D162" s="1" t="s">
        <v>610</v>
      </c>
    </row>
    <row r="163" spans="1:4">
      <c r="A163" s="1" t="s">
        <v>900</v>
      </c>
      <c r="B163" s="1" t="s">
        <v>928</v>
      </c>
      <c r="C163" s="1" t="s">
        <v>929</v>
      </c>
      <c r="D163" s="1" t="s">
        <v>610</v>
      </c>
    </row>
    <row r="164" spans="1:4">
      <c r="A164" s="1" t="s">
        <v>930</v>
      </c>
      <c r="B164" s="1" t="s">
        <v>932</v>
      </c>
      <c r="C164" s="1" t="s">
        <v>933</v>
      </c>
      <c r="D164" s="1" t="s">
        <v>610</v>
      </c>
    </row>
    <row r="165" spans="1:4">
      <c r="A165" s="1" t="s">
        <v>930</v>
      </c>
      <c r="B165" s="1" t="s">
        <v>934</v>
      </c>
      <c r="C165" s="1" t="s">
        <v>935</v>
      </c>
      <c r="D165" s="1" t="s">
        <v>610</v>
      </c>
    </row>
    <row r="166" spans="1:4">
      <c r="A166" s="1" t="s">
        <v>930</v>
      </c>
      <c r="B166" s="1" t="s">
        <v>930</v>
      </c>
      <c r="C166" s="1" t="s">
        <v>931</v>
      </c>
      <c r="D166" s="1" t="s">
        <v>614</v>
      </c>
    </row>
    <row r="167" spans="1:4">
      <c r="A167" s="1" t="s">
        <v>930</v>
      </c>
      <c r="B167" s="1" t="s">
        <v>936</v>
      </c>
      <c r="C167" s="1" t="s">
        <v>937</v>
      </c>
      <c r="D167" s="1" t="s">
        <v>610</v>
      </c>
    </row>
    <row r="168" spans="1:4">
      <c r="A168" s="1" t="s">
        <v>930</v>
      </c>
      <c r="B168" s="1" t="s">
        <v>938</v>
      </c>
      <c r="C168" s="1" t="s">
        <v>939</v>
      </c>
      <c r="D168" s="1" t="s">
        <v>610</v>
      </c>
    </row>
    <row r="169" spans="1:4">
      <c r="A169" s="1" t="s">
        <v>930</v>
      </c>
      <c r="B169" s="1" t="s">
        <v>940</v>
      </c>
      <c r="C169" s="1" t="s">
        <v>941</v>
      </c>
      <c r="D169" s="1" t="s">
        <v>610</v>
      </c>
    </row>
    <row r="170" spans="1:4">
      <c r="A170" s="1" t="s">
        <v>930</v>
      </c>
      <c r="B170" s="1" t="s">
        <v>942</v>
      </c>
      <c r="C170" s="1" t="s">
        <v>943</v>
      </c>
      <c r="D170" s="1" t="s">
        <v>610</v>
      </c>
    </row>
    <row r="171" spans="1:4">
      <c r="A171" s="1" t="s">
        <v>930</v>
      </c>
      <c r="B171" s="1" t="s">
        <v>944</v>
      </c>
      <c r="C171" s="1" t="s">
        <v>945</v>
      </c>
      <c r="D171" s="1" t="s">
        <v>610</v>
      </c>
    </row>
    <row r="172" spans="1:4">
      <c r="A172" s="1" t="s">
        <v>930</v>
      </c>
      <c r="B172" s="1" t="s">
        <v>946</v>
      </c>
      <c r="C172" s="1" t="s">
        <v>947</v>
      </c>
      <c r="D172" s="1" t="s">
        <v>645</v>
      </c>
    </row>
    <row r="173" spans="1:4">
      <c r="A173" s="1" t="s">
        <v>948</v>
      </c>
      <c r="B173" s="1" t="s">
        <v>950</v>
      </c>
      <c r="C173" s="1" t="s">
        <v>951</v>
      </c>
      <c r="D173" s="1" t="s">
        <v>610</v>
      </c>
    </row>
    <row r="174" spans="1:4">
      <c r="A174" s="1" t="s">
        <v>948</v>
      </c>
      <c r="B174" s="1" t="s">
        <v>952</v>
      </c>
      <c r="C174" s="1" t="s">
        <v>953</v>
      </c>
      <c r="D174" s="1" t="s">
        <v>610</v>
      </c>
    </row>
    <row r="175" spans="1:4">
      <c r="A175" s="1" t="s">
        <v>948</v>
      </c>
      <c r="B175" s="1" t="s">
        <v>954</v>
      </c>
      <c r="C175" s="1" t="s">
        <v>955</v>
      </c>
      <c r="D175" s="1" t="s">
        <v>610</v>
      </c>
    </row>
    <row r="176" spans="1:4">
      <c r="A176" s="1" t="s">
        <v>948</v>
      </c>
      <c r="B176" s="1" t="s">
        <v>956</v>
      </c>
      <c r="C176" s="1" t="s">
        <v>957</v>
      </c>
      <c r="D176" s="1" t="s">
        <v>610</v>
      </c>
    </row>
    <row r="177" spans="1:4">
      <c r="A177" s="1" t="s">
        <v>948</v>
      </c>
      <c r="B177" s="1" t="s">
        <v>958</v>
      </c>
      <c r="C177" s="1" t="s">
        <v>959</v>
      </c>
      <c r="D177" s="1" t="s">
        <v>613</v>
      </c>
    </row>
    <row r="178" spans="1:4">
      <c r="A178" s="1" t="s">
        <v>948</v>
      </c>
      <c r="B178" s="1" t="s">
        <v>948</v>
      </c>
      <c r="C178" s="1" t="s">
        <v>949</v>
      </c>
      <c r="D178" s="1" t="s">
        <v>614</v>
      </c>
    </row>
    <row r="179" spans="1:4">
      <c r="A179" s="1" t="s">
        <v>948</v>
      </c>
      <c r="B179" s="1" t="s">
        <v>960</v>
      </c>
      <c r="C179" s="1" t="s">
        <v>961</v>
      </c>
      <c r="D179" s="1" t="s">
        <v>610</v>
      </c>
    </row>
    <row r="180" spans="1:4">
      <c r="A180" s="1" t="s">
        <v>948</v>
      </c>
      <c r="B180" s="1" t="s">
        <v>962</v>
      </c>
      <c r="C180" s="1" t="s">
        <v>963</v>
      </c>
      <c r="D180" s="1" t="s">
        <v>610</v>
      </c>
    </row>
    <row r="181" spans="1:4">
      <c r="A181" s="1" t="s">
        <v>948</v>
      </c>
      <c r="B181" s="1" t="s">
        <v>964</v>
      </c>
      <c r="C181" s="1" t="s">
        <v>965</v>
      </c>
      <c r="D181" s="1" t="s">
        <v>610</v>
      </c>
    </row>
    <row r="182" spans="1:4">
      <c r="A182" s="1" t="s">
        <v>966</v>
      </c>
      <c r="B182" s="1" t="s">
        <v>968</v>
      </c>
      <c r="C182" s="1" t="s">
        <v>969</v>
      </c>
      <c r="D182" s="1" t="s">
        <v>610</v>
      </c>
    </row>
    <row r="183" spans="1:4">
      <c r="A183" s="1" t="s">
        <v>966</v>
      </c>
      <c r="B183" s="1" t="s">
        <v>970</v>
      </c>
      <c r="C183" s="1" t="s">
        <v>971</v>
      </c>
      <c r="D183" s="1" t="s">
        <v>610</v>
      </c>
    </row>
    <row r="184" spans="1:4">
      <c r="A184" s="1" t="s">
        <v>966</v>
      </c>
      <c r="B184" s="1" t="s">
        <v>972</v>
      </c>
      <c r="C184" s="1" t="s">
        <v>973</v>
      </c>
      <c r="D184" s="1" t="s">
        <v>610</v>
      </c>
    </row>
    <row r="185" spans="1:4">
      <c r="A185" s="1" t="s">
        <v>966</v>
      </c>
      <c r="B185" s="1" t="s">
        <v>974</v>
      </c>
      <c r="C185" s="1" t="s">
        <v>975</v>
      </c>
      <c r="D185" s="1" t="s">
        <v>645</v>
      </c>
    </row>
    <row r="186" spans="1:4">
      <c r="A186" s="1" t="s">
        <v>966</v>
      </c>
      <c r="B186" s="1" t="s">
        <v>976</v>
      </c>
      <c r="C186" s="1" t="s">
        <v>977</v>
      </c>
      <c r="D186" s="1" t="s">
        <v>610</v>
      </c>
    </row>
    <row r="187" spans="1:4">
      <c r="A187" s="1" t="s">
        <v>966</v>
      </c>
      <c r="B187" s="1" t="s">
        <v>978</v>
      </c>
      <c r="C187" s="1" t="s">
        <v>979</v>
      </c>
      <c r="D187" s="1" t="s">
        <v>610</v>
      </c>
    </row>
    <row r="188" spans="1:4">
      <c r="A188" s="1" t="s">
        <v>966</v>
      </c>
      <c r="B188" s="1" t="s">
        <v>980</v>
      </c>
      <c r="C188" s="1" t="s">
        <v>981</v>
      </c>
      <c r="D188" s="1" t="s">
        <v>610</v>
      </c>
    </row>
    <row r="189" spans="1:4">
      <c r="A189" s="1" t="s">
        <v>966</v>
      </c>
      <c r="B189" s="1" t="s">
        <v>982</v>
      </c>
      <c r="C189" s="1" t="s">
        <v>983</v>
      </c>
      <c r="D189" s="1" t="s">
        <v>610</v>
      </c>
    </row>
    <row r="190" spans="1:4">
      <c r="A190" s="1" t="s">
        <v>966</v>
      </c>
      <c r="B190" s="1" t="s">
        <v>984</v>
      </c>
      <c r="C190" s="1" t="s">
        <v>985</v>
      </c>
      <c r="D190" s="1" t="s">
        <v>610</v>
      </c>
    </row>
    <row r="191" spans="1:4">
      <c r="A191" s="1" t="s">
        <v>966</v>
      </c>
      <c r="B191" s="1" t="s">
        <v>986</v>
      </c>
      <c r="C191" s="1" t="s">
        <v>987</v>
      </c>
      <c r="D191" s="1" t="s">
        <v>610</v>
      </c>
    </row>
    <row r="192" spans="1:4">
      <c r="A192" s="1" t="s">
        <v>966</v>
      </c>
      <c r="B192" s="1" t="s">
        <v>966</v>
      </c>
      <c r="C192" s="1" t="s">
        <v>967</v>
      </c>
      <c r="D192" s="1" t="s">
        <v>614</v>
      </c>
    </row>
    <row r="193" spans="1:4">
      <c r="A193" s="1" t="s">
        <v>966</v>
      </c>
      <c r="B193" s="1" t="s">
        <v>988</v>
      </c>
      <c r="C193" s="1" t="s">
        <v>989</v>
      </c>
      <c r="D193" s="1" t="s">
        <v>610</v>
      </c>
    </row>
    <row r="194" spans="1:4">
      <c r="A194" s="1" t="s">
        <v>966</v>
      </c>
      <c r="B194" s="1" t="s">
        <v>990</v>
      </c>
      <c r="C194" s="1" t="s">
        <v>991</v>
      </c>
      <c r="D194" s="1" t="s">
        <v>610</v>
      </c>
    </row>
    <row r="195" spans="1:4">
      <c r="A195" s="1" t="s">
        <v>966</v>
      </c>
      <c r="B195" s="1" t="s">
        <v>992</v>
      </c>
      <c r="C195" s="1" t="s">
        <v>993</v>
      </c>
      <c r="D195" s="1" t="s">
        <v>610</v>
      </c>
    </row>
    <row r="196" spans="1:4">
      <c r="A196" s="1" t="s">
        <v>966</v>
      </c>
      <c r="B196" s="1" t="s">
        <v>994</v>
      </c>
      <c r="C196" s="1" t="s">
        <v>995</v>
      </c>
      <c r="D196" s="1" t="s">
        <v>610</v>
      </c>
    </row>
    <row r="197" spans="1:4">
      <c r="A197" s="1" t="s">
        <v>966</v>
      </c>
      <c r="B197" s="1" t="s">
        <v>996</v>
      </c>
      <c r="C197" s="1" t="s">
        <v>997</v>
      </c>
      <c r="D197" s="1" t="s">
        <v>610</v>
      </c>
    </row>
    <row r="198" spans="1:4">
      <c r="A198" s="1" t="s">
        <v>966</v>
      </c>
      <c r="B198" s="1" t="s">
        <v>998</v>
      </c>
      <c r="C198" s="1" t="s">
        <v>999</v>
      </c>
      <c r="D198" s="1" t="s">
        <v>610</v>
      </c>
    </row>
    <row r="199" spans="1:4">
      <c r="A199" s="1" t="s">
        <v>966</v>
      </c>
      <c r="B199" s="1" t="s">
        <v>1000</v>
      </c>
      <c r="C199" s="1" t="s">
        <v>1001</v>
      </c>
      <c r="D199" s="1" t="s">
        <v>610</v>
      </c>
    </row>
    <row r="200" spans="1:4">
      <c r="A200" s="1" t="s">
        <v>1002</v>
      </c>
      <c r="B200" s="1" t="s">
        <v>693</v>
      </c>
      <c r="C200" s="1" t="s">
        <v>1004</v>
      </c>
      <c r="D200" s="1" t="s">
        <v>610</v>
      </c>
    </row>
    <row r="201" spans="1:4">
      <c r="A201" s="1" t="s">
        <v>1002</v>
      </c>
      <c r="B201" s="1" t="s">
        <v>1005</v>
      </c>
      <c r="C201" s="1" t="s">
        <v>1006</v>
      </c>
      <c r="D201" s="1" t="s">
        <v>610</v>
      </c>
    </row>
    <row r="202" spans="1:4">
      <c r="A202" s="1" t="s">
        <v>1002</v>
      </c>
      <c r="B202" s="1" t="s">
        <v>1007</v>
      </c>
      <c r="C202" s="1" t="s">
        <v>1008</v>
      </c>
      <c r="D202" s="1" t="s">
        <v>610</v>
      </c>
    </row>
    <row r="203" spans="1:4">
      <c r="A203" s="1" t="s">
        <v>1002</v>
      </c>
      <c r="B203" s="1" t="s">
        <v>1009</v>
      </c>
      <c r="C203" s="1" t="s">
        <v>1010</v>
      </c>
      <c r="D203" s="1" t="s">
        <v>610</v>
      </c>
    </row>
    <row r="204" spans="1:4">
      <c r="A204" s="1" t="s">
        <v>1002</v>
      </c>
      <c r="B204" s="1" t="s">
        <v>1011</v>
      </c>
      <c r="C204" s="1" t="s">
        <v>1012</v>
      </c>
      <c r="D204" s="1" t="s">
        <v>610</v>
      </c>
    </row>
    <row r="205" spans="1:4">
      <c r="A205" s="1" t="s">
        <v>1002</v>
      </c>
      <c r="B205" s="1" t="s">
        <v>1013</v>
      </c>
      <c r="C205" s="1" t="s">
        <v>1014</v>
      </c>
      <c r="D205" s="1" t="s">
        <v>610</v>
      </c>
    </row>
    <row r="206" spans="1:4">
      <c r="A206" s="1" t="s">
        <v>1002</v>
      </c>
      <c r="B206" s="1" t="s">
        <v>1015</v>
      </c>
      <c r="C206" s="1" t="s">
        <v>1016</v>
      </c>
      <c r="D206" s="1" t="s">
        <v>610</v>
      </c>
    </row>
    <row r="207" spans="1:4">
      <c r="A207" s="1" t="s">
        <v>1002</v>
      </c>
      <c r="B207" s="1" t="s">
        <v>1017</v>
      </c>
      <c r="C207" s="1" t="s">
        <v>1018</v>
      </c>
      <c r="D207" s="1" t="s">
        <v>610</v>
      </c>
    </row>
    <row r="208" spans="1:4">
      <c r="A208" s="1" t="s">
        <v>1002</v>
      </c>
      <c r="B208" s="1" t="s">
        <v>1019</v>
      </c>
      <c r="C208" s="1" t="s">
        <v>1020</v>
      </c>
      <c r="D208" s="1" t="s">
        <v>610</v>
      </c>
    </row>
    <row r="209" spans="1:4">
      <c r="A209" s="1" t="s">
        <v>1002</v>
      </c>
      <c r="B209" s="1" t="s">
        <v>751</v>
      </c>
      <c r="C209" s="1" t="s">
        <v>1021</v>
      </c>
      <c r="D209" s="1" t="s">
        <v>610</v>
      </c>
    </row>
    <row r="210" spans="1:4">
      <c r="A210" s="1" t="s">
        <v>1002</v>
      </c>
      <c r="B210" s="1" t="s">
        <v>1002</v>
      </c>
      <c r="C210" s="1" t="s">
        <v>1003</v>
      </c>
      <c r="D210" s="1" t="s">
        <v>614</v>
      </c>
    </row>
    <row r="211" spans="1:4">
      <c r="A211" s="1" t="s">
        <v>1002</v>
      </c>
      <c r="B211" s="1" t="s">
        <v>1022</v>
      </c>
      <c r="C211" s="1" t="s">
        <v>1023</v>
      </c>
      <c r="D211" s="1" t="s">
        <v>645</v>
      </c>
    </row>
    <row r="212" spans="1:4">
      <c r="A212" s="1" t="s">
        <v>1002</v>
      </c>
      <c r="B212" s="1" t="s">
        <v>1024</v>
      </c>
      <c r="C212" s="1" t="s">
        <v>1025</v>
      </c>
      <c r="D212" s="1" t="s">
        <v>610</v>
      </c>
    </row>
    <row r="213" spans="1:4">
      <c r="A213" s="1" t="s">
        <v>1002</v>
      </c>
      <c r="B213" s="1" t="s">
        <v>1026</v>
      </c>
      <c r="C213" s="1" t="s">
        <v>1027</v>
      </c>
      <c r="D213" s="1" t="s">
        <v>610</v>
      </c>
    </row>
    <row r="214" spans="1:4">
      <c r="A214" s="1" t="s">
        <v>1002</v>
      </c>
      <c r="B214" s="1" t="s">
        <v>1028</v>
      </c>
      <c r="C214" s="1" t="s">
        <v>1029</v>
      </c>
      <c r="D214" s="1" t="s">
        <v>610</v>
      </c>
    </row>
    <row r="215" spans="1:4">
      <c r="A215" s="1" t="s">
        <v>1030</v>
      </c>
      <c r="B215" s="1" t="s">
        <v>1032</v>
      </c>
      <c r="C215" s="1" t="s">
        <v>1033</v>
      </c>
      <c r="D215" s="1" t="s">
        <v>610</v>
      </c>
    </row>
    <row r="216" spans="1:4">
      <c r="A216" s="1" t="s">
        <v>1030</v>
      </c>
      <c r="B216" s="1" t="s">
        <v>1034</v>
      </c>
      <c r="C216" s="1" t="s">
        <v>1035</v>
      </c>
      <c r="D216" s="1" t="s">
        <v>645</v>
      </c>
    </row>
    <row r="217" spans="1:4">
      <c r="A217" s="1" t="s">
        <v>1030</v>
      </c>
      <c r="B217" s="1" t="s">
        <v>1036</v>
      </c>
      <c r="C217" s="1" t="s">
        <v>1037</v>
      </c>
      <c r="D217" s="1" t="s">
        <v>610</v>
      </c>
    </row>
    <row r="218" spans="1:4">
      <c r="A218" s="1" t="s">
        <v>1030</v>
      </c>
      <c r="B218" s="1" t="s">
        <v>1038</v>
      </c>
      <c r="C218" s="1" t="s">
        <v>1039</v>
      </c>
      <c r="D218" s="1" t="s">
        <v>610</v>
      </c>
    </row>
    <row r="219" spans="1:4">
      <c r="A219" s="1" t="s">
        <v>1030</v>
      </c>
      <c r="B219" s="1" t="s">
        <v>1040</v>
      </c>
      <c r="C219" s="1" t="s">
        <v>1041</v>
      </c>
      <c r="D219" s="1" t="s">
        <v>610</v>
      </c>
    </row>
    <row r="220" spans="1:4">
      <c r="A220" s="1" t="s">
        <v>1030</v>
      </c>
      <c r="B220" s="1" t="s">
        <v>873</v>
      </c>
      <c r="C220" s="1" t="s">
        <v>1042</v>
      </c>
      <c r="D220" s="1" t="s">
        <v>610</v>
      </c>
    </row>
    <row r="221" spans="1:4">
      <c r="A221" s="1" t="s">
        <v>1030</v>
      </c>
      <c r="B221" s="1" t="s">
        <v>1043</v>
      </c>
      <c r="C221" s="1" t="s">
        <v>1044</v>
      </c>
      <c r="D221" s="1" t="s">
        <v>610</v>
      </c>
    </row>
    <row r="222" spans="1:4">
      <c r="A222" s="1" t="s">
        <v>1030</v>
      </c>
      <c r="B222" s="1" t="s">
        <v>1030</v>
      </c>
      <c r="C222" s="1" t="s">
        <v>1031</v>
      </c>
      <c r="D222" s="1" t="s">
        <v>614</v>
      </c>
    </row>
    <row r="223" spans="1:4">
      <c r="A223" s="1" t="s">
        <v>1030</v>
      </c>
      <c r="B223" s="1" t="s">
        <v>1045</v>
      </c>
      <c r="C223" s="1" t="s">
        <v>1046</v>
      </c>
      <c r="D223" s="1" t="s">
        <v>610</v>
      </c>
    </row>
    <row r="224" spans="1:4">
      <c r="A224" s="1" t="s">
        <v>1047</v>
      </c>
      <c r="B224" s="1" t="s">
        <v>1049</v>
      </c>
      <c r="C224" s="1" t="s">
        <v>1050</v>
      </c>
      <c r="D224" s="1" t="s">
        <v>610</v>
      </c>
    </row>
    <row r="225" spans="1:4">
      <c r="A225" s="1" t="s">
        <v>1047</v>
      </c>
      <c r="B225" s="1" t="s">
        <v>1051</v>
      </c>
      <c r="C225" s="1" t="s">
        <v>1052</v>
      </c>
      <c r="D225" s="1" t="s">
        <v>610</v>
      </c>
    </row>
    <row r="226" spans="1:4">
      <c r="A226" s="1" t="s">
        <v>1047</v>
      </c>
      <c r="B226" s="1" t="s">
        <v>1053</v>
      </c>
      <c r="C226" s="1" t="s">
        <v>1054</v>
      </c>
      <c r="D226" s="1" t="s">
        <v>610</v>
      </c>
    </row>
    <row r="227" spans="1:4">
      <c r="A227" s="1" t="s">
        <v>1047</v>
      </c>
      <c r="B227" s="1" t="s">
        <v>1055</v>
      </c>
      <c r="C227" s="1" t="s">
        <v>1056</v>
      </c>
      <c r="D227" s="1" t="s">
        <v>610</v>
      </c>
    </row>
    <row r="228" spans="1:4">
      <c r="A228" s="1" t="s">
        <v>1047</v>
      </c>
      <c r="B228" s="1" t="s">
        <v>1057</v>
      </c>
      <c r="C228" s="1" t="s">
        <v>1058</v>
      </c>
      <c r="D228" s="1" t="s">
        <v>610</v>
      </c>
    </row>
    <row r="229" spans="1:4">
      <c r="A229" s="1" t="s">
        <v>1047</v>
      </c>
      <c r="B229" s="1" t="s">
        <v>1059</v>
      </c>
      <c r="C229" s="1" t="s">
        <v>1060</v>
      </c>
      <c r="D229" s="1" t="s">
        <v>610</v>
      </c>
    </row>
    <row r="230" spans="1:4">
      <c r="A230" s="1" t="s">
        <v>1047</v>
      </c>
      <c r="B230" s="1" t="s">
        <v>1047</v>
      </c>
      <c r="C230" s="1" t="s">
        <v>1048</v>
      </c>
      <c r="D230" s="1" t="s">
        <v>614</v>
      </c>
    </row>
    <row r="231" spans="1:4">
      <c r="A231" s="1" t="s">
        <v>1047</v>
      </c>
      <c r="B231" s="1" t="s">
        <v>1061</v>
      </c>
      <c r="C231" s="1" t="s">
        <v>1062</v>
      </c>
      <c r="D231" s="1" t="s">
        <v>610</v>
      </c>
    </row>
    <row r="232" spans="1:4">
      <c r="A232" s="1" t="s">
        <v>1063</v>
      </c>
      <c r="B232" s="1" t="s">
        <v>1065</v>
      </c>
      <c r="C232" s="1" t="s">
        <v>1066</v>
      </c>
      <c r="D232" s="1" t="s">
        <v>610</v>
      </c>
    </row>
    <row r="233" spans="1:4">
      <c r="A233" s="1" t="s">
        <v>1063</v>
      </c>
      <c r="B233" s="1" t="s">
        <v>1067</v>
      </c>
      <c r="C233" s="1" t="s">
        <v>1068</v>
      </c>
      <c r="D233" s="1" t="s">
        <v>610</v>
      </c>
    </row>
    <row r="234" spans="1:4">
      <c r="A234" s="1" t="s">
        <v>1063</v>
      </c>
      <c r="B234" s="1" t="s">
        <v>1069</v>
      </c>
      <c r="C234" s="1" t="s">
        <v>1070</v>
      </c>
      <c r="D234" s="1" t="s">
        <v>610</v>
      </c>
    </row>
    <row r="235" spans="1:4">
      <c r="A235" s="1" t="s">
        <v>1063</v>
      </c>
      <c r="B235" s="1" t="s">
        <v>1071</v>
      </c>
      <c r="C235" s="1" t="s">
        <v>1072</v>
      </c>
      <c r="D235" s="1" t="s">
        <v>610</v>
      </c>
    </row>
    <row r="236" spans="1:4">
      <c r="A236" s="1" t="s">
        <v>1063</v>
      </c>
      <c r="B236" s="1" t="s">
        <v>1073</v>
      </c>
      <c r="C236" s="1" t="s">
        <v>1074</v>
      </c>
      <c r="D236" s="1" t="s">
        <v>610</v>
      </c>
    </row>
    <row r="237" spans="1:4">
      <c r="A237" s="1" t="s">
        <v>1063</v>
      </c>
      <c r="B237" s="1" t="s">
        <v>873</v>
      </c>
      <c r="C237" s="1" t="s">
        <v>1075</v>
      </c>
      <c r="D237" s="1" t="s">
        <v>610</v>
      </c>
    </row>
    <row r="238" spans="1:4">
      <c r="A238" s="1" t="s">
        <v>1063</v>
      </c>
      <c r="B238" s="1" t="s">
        <v>1076</v>
      </c>
      <c r="C238" s="1" t="s">
        <v>1077</v>
      </c>
      <c r="D238" s="1" t="s">
        <v>610</v>
      </c>
    </row>
    <row r="239" spans="1:4">
      <c r="A239" s="1" t="s">
        <v>1063</v>
      </c>
      <c r="B239" s="1" t="s">
        <v>1063</v>
      </c>
      <c r="C239" s="1" t="s">
        <v>1064</v>
      </c>
      <c r="D239" s="1" t="s">
        <v>614</v>
      </c>
    </row>
    <row r="240" spans="1:4">
      <c r="A240" s="1" t="s">
        <v>1063</v>
      </c>
      <c r="B240" s="1" t="s">
        <v>1078</v>
      </c>
      <c r="C240" s="1" t="s">
        <v>1079</v>
      </c>
      <c r="D240" s="1" t="s">
        <v>610</v>
      </c>
    </row>
    <row r="241" spans="1:4">
      <c r="A241" s="1" t="s">
        <v>1080</v>
      </c>
      <c r="B241" s="1" t="s">
        <v>1082</v>
      </c>
      <c r="C241" s="1" t="s">
        <v>1083</v>
      </c>
      <c r="D241" s="1" t="s">
        <v>610</v>
      </c>
    </row>
    <row r="242" spans="1:4">
      <c r="A242" s="1" t="s">
        <v>1080</v>
      </c>
      <c r="B242" s="1" t="s">
        <v>1084</v>
      </c>
      <c r="C242" s="1" t="s">
        <v>1085</v>
      </c>
      <c r="D242" s="1" t="s">
        <v>610</v>
      </c>
    </row>
    <row r="243" spans="1:4">
      <c r="A243" s="1" t="s">
        <v>1080</v>
      </c>
      <c r="B243" s="1" t="s">
        <v>1086</v>
      </c>
      <c r="C243" s="1" t="s">
        <v>1087</v>
      </c>
      <c r="D243" s="1" t="s">
        <v>610</v>
      </c>
    </row>
    <row r="244" spans="1:4">
      <c r="A244" s="1" t="s">
        <v>1080</v>
      </c>
      <c r="B244" s="1" t="s">
        <v>1088</v>
      </c>
      <c r="C244" s="1" t="s">
        <v>1089</v>
      </c>
      <c r="D244" s="1" t="s">
        <v>610</v>
      </c>
    </row>
    <row r="245" spans="1:4">
      <c r="A245" s="1" t="s">
        <v>1080</v>
      </c>
      <c r="B245" s="1" t="s">
        <v>1036</v>
      </c>
      <c r="C245" s="1" t="s">
        <v>1090</v>
      </c>
      <c r="D245" s="1" t="s">
        <v>610</v>
      </c>
    </row>
    <row r="246" spans="1:4">
      <c r="A246" s="1" t="s">
        <v>1080</v>
      </c>
      <c r="B246" s="1" t="s">
        <v>1091</v>
      </c>
      <c r="C246" s="1" t="s">
        <v>1092</v>
      </c>
      <c r="D246" s="1" t="s">
        <v>610</v>
      </c>
    </row>
    <row r="247" spans="1:4">
      <c r="A247" s="1" t="s">
        <v>1080</v>
      </c>
      <c r="B247" s="1" t="s">
        <v>1093</v>
      </c>
      <c r="C247" s="1" t="s">
        <v>1094</v>
      </c>
      <c r="D247" s="1" t="s">
        <v>645</v>
      </c>
    </row>
    <row r="248" spans="1:4">
      <c r="A248" s="1" t="s">
        <v>1080</v>
      </c>
      <c r="B248" s="1" t="s">
        <v>1095</v>
      </c>
      <c r="C248" s="1" t="s">
        <v>1096</v>
      </c>
      <c r="D248" s="1" t="s">
        <v>610</v>
      </c>
    </row>
    <row r="249" spans="1:4">
      <c r="A249" s="1" t="s">
        <v>1080</v>
      </c>
      <c r="B249" s="1" t="s">
        <v>1080</v>
      </c>
      <c r="C249" s="1" t="s">
        <v>1081</v>
      </c>
      <c r="D249" s="1" t="s">
        <v>614</v>
      </c>
    </row>
    <row r="250" spans="1:4">
      <c r="A250" s="1" t="s">
        <v>1097</v>
      </c>
      <c r="B250" s="1" t="s">
        <v>1099</v>
      </c>
      <c r="C250" s="1" t="s">
        <v>1100</v>
      </c>
      <c r="D250" s="1" t="s">
        <v>610</v>
      </c>
    </row>
    <row r="251" spans="1:4">
      <c r="A251" s="1" t="s">
        <v>1097</v>
      </c>
      <c r="B251" s="1" t="s">
        <v>1101</v>
      </c>
      <c r="C251" s="1" t="s">
        <v>1102</v>
      </c>
      <c r="D251" s="1" t="s">
        <v>610</v>
      </c>
    </row>
    <row r="252" spans="1:4">
      <c r="A252" s="1" t="s">
        <v>1097</v>
      </c>
      <c r="B252" s="1" t="s">
        <v>1103</v>
      </c>
      <c r="C252" s="1" t="s">
        <v>1104</v>
      </c>
      <c r="D252" s="1" t="s">
        <v>610</v>
      </c>
    </row>
    <row r="253" spans="1:4">
      <c r="A253" s="1" t="s">
        <v>1097</v>
      </c>
      <c r="B253" s="1" t="s">
        <v>1105</v>
      </c>
      <c r="C253" s="1" t="s">
        <v>1106</v>
      </c>
      <c r="D253" s="1" t="s">
        <v>610</v>
      </c>
    </row>
    <row r="254" spans="1:4">
      <c r="A254" s="1" t="s">
        <v>1097</v>
      </c>
      <c r="B254" s="1" t="s">
        <v>1107</v>
      </c>
      <c r="C254" s="1" t="s">
        <v>1108</v>
      </c>
      <c r="D254" s="1" t="s">
        <v>610</v>
      </c>
    </row>
    <row r="255" spans="1:4">
      <c r="A255" s="1" t="s">
        <v>1097</v>
      </c>
      <c r="B255" s="1" t="s">
        <v>1109</v>
      </c>
      <c r="C255" s="1" t="s">
        <v>1110</v>
      </c>
      <c r="D255" s="1" t="s">
        <v>610</v>
      </c>
    </row>
    <row r="256" spans="1:4">
      <c r="A256" s="1" t="s">
        <v>1097</v>
      </c>
      <c r="B256" s="1" t="s">
        <v>1111</v>
      </c>
      <c r="C256" s="1" t="s">
        <v>1112</v>
      </c>
      <c r="D256" s="1" t="s">
        <v>610</v>
      </c>
    </row>
    <row r="257" spans="1:4">
      <c r="A257" s="1" t="s">
        <v>1097</v>
      </c>
      <c r="B257" s="1" t="s">
        <v>1113</v>
      </c>
      <c r="C257" s="1" t="s">
        <v>1114</v>
      </c>
      <c r="D257" s="1" t="s">
        <v>610</v>
      </c>
    </row>
    <row r="258" spans="1:4">
      <c r="A258" s="1" t="s">
        <v>1097</v>
      </c>
      <c r="B258" s="1" t="s">
        <v>1115</v>
      </c>
      <c r="C258" s="1" t="s">
        <v>1116</v>
      </c>
      <c r="D258" s="1" t="s">
        <v>645</v>
      </c>
    </row>
    <row r="259" spans="1:4">
      <c r="A259" s="1" t="s">
        <v>1097</v>
      </c>
      <c r="B259" s="1" t="s">
        <v>1097</v>
      </c>
      <c r="C259" s="1" t="s">
        <v>1098</v>
      </c>
      <c r="D259" s="1" t="s">
        <v>614</v>
      </c>
    </row>
    <row r="260" spans="1:4">
      <c r="A260" s="1" t="s">
        <v>1117</v>
      </c>
      <c r="B260" s="1" t="s">
        <v>619</v>
      </c>
      <c r="C260" s="1" t="s">
        <v>1119</v>
      </c>
      <c r="D260" s="1" t="s">
        <v>610</v>
      </c>
    </row>
    <row r="261" spans="1:4">
      <c r="A261" s="1" t="s">
        <v>1117</v>
      </c>
      <c r="B261" s="1" t="s">
        <v>1120</v>
      </c>
      <c r="C261" s="1" t="s">
        <v>1121</v>
      </c>
      <c r="D261" s="1" t="s">
        <v>610</v>
      </c>
    </row>
    <row r="262" spans="1:4">
      <c r="A262" s="1" t="s">
        <v>1117</v>
      </c>
      <c r="B262" s="1" t="s">
        <v>1122</v>
      </c>
      <c r="C262" s="1" t="s">
        <v>1123</v>
      </c>
      <c r="D262" s="1" t="s">
        <v>610</v>
      </c>
    </row>
    <row r="263" spans="1:4">
      <c r="A263" s="1" t="s">
        <v>1117</v>
      </c>
      <c r="B263" s="1" t="s">
        <v>1124</v>
      </c>
      <c r="C263" s="1" t="s">
        <v>1125</v>
      </c>
      <c r="D263" s="1" t="s">
        <v>610</v>
      </c>
    </row>
    <row r="264" spans="1:4">
      <c r="A264" s="1" t="s">
        <v>1117</v>
      </c>
      <c r="B264" s="1" t="s">
        <v>1126</v>
      </c>
      <c r="C264" s="1" t="s">
        <v>1127</v>
      </c>
      <c r="D264" s="1" t="s">
        <v>610</v>
      </c>
    </row>
    <row r="265" spans="1:4">
      <c r="A265" s="1" t="s">
        <v>1117</v>
      </c>
      <c r="B265" s="1" t="s">
        <v>1128</v>
      </c>
      <c r="C265" s="1" t="s">
        <v>1129</v>
      </c>
      <c r="D265" s="1" t="s">
        <v>610</v>
      </c>
    </row>
    <row r="266" spans="1:4">
      <c r="A266" s="1" t="s">
        <v>1117</v>
      </c>
      <c r="B266" s="1" t="s">
        <v>1130</v>
      </c>
      <c r="C266" s="1" t="s">
        <v>1131</v>
      </c>
      <c r="D266" s="1" t="s">
        <v>610</v>
      </c>
    </row>
    <row r="267" spans="1:4">
      <c r="A267" s="1" t="s">
        <v>1117</v>
      </c>
      <c r="B267" s="1" t="s">
        <v>1132</v>
      </c>
      <c r="C267" s="1" t="s">
        <v>1133</v>
      </c>
      <c r="D267" s="1" t="s">
        <v>645</v>
      </c>
    </row>
    <row r="268" spans="1:4">
      <c r="A268" s="1" t="s">
        <v>1117</v>
      </c>
      <c r="B268" s="1" t="s">
        <v>1117</v>
      </c>
      <c r="C268" s="1" t="s">
        <v>1118</v>
      </c>
      <c r="D268" s="1" t="s">
        <v>614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20"/>
  </cols>
  <sheetData>
    <row r="1" spans="2:12"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2:12"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2:12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2:12"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2:12"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2:12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</row>
    <row r="8" spans="2:12"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2:12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2:12"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2:12"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2:12"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2:12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2:12"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2:12"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2:12"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2:12"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2:12"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2:12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</row>
    <row r="20" spans="2:12"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</row>
    <row r="21" spans="2:12"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</row>
    <row r="22" spans="2:12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</row>
    <row r="23" spans="2:12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</row>
    <row r="24" spans="2:12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2:12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</row>
    <row r="26" spans="2:12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</row>
    <row r="27" spans="2:1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</row>
    <row r="28" spans="2:12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</row>
    <row r="29" spans="2:12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2:12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</row>
    <row r="31" spans="2:12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</row>
    <row r="32" spans="2:12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2:12"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 enableFormatConditionsCalculation="0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20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 enableFormatConditionsCalculation="0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</sheetPr>
  <dimension ref="A1:J60"/>
  <sheetViews>
    <sheetView showGridLines="0" topLeftCell="D7" zoomScaleNormal="100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e">
        <f ca="1">version</f>
        <v>#NAME?</v>
      </c>
      <c r="H7" s="90"/>
    </row>
    <row r="8" spans="1:10" ht="26.25" customHeight="1">
      <c r="D8" s="91"/>
      <c r="E8" s="302" t="s">
        <v>192</v>
      </c>
      <c r="F8" s="302"/>
      <c r="G8" s="302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55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2019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06" t="s">
        <v>118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7" t="s">
        <v>1209</v>
      </c>
      <c r="H15" s="116"/>
      <c r="I15" s="177"/>
      <c r="J15" s="227" t="s">
        <v>1208</v>
      </c>
    </row>
    <row r="16" spans="1:10" ht="20.100000000000001" customHeight="1">
      <c r="D16" s="101"/>
      <c r="E16" s="101"/>
      <c r="F16" s="96" t="s">
        <v>104</v>
      </c>
      <c r="G16" s="115" t="s">
        <v>1210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1211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1195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1" customFormat="1" ht="15" customHeight="1">
      <c r="A20" s="168"/>
      <c r="B20" s="169"/>
      <c r="C20" s="170"/>
      <c r="D20" s="183"/>
      <c r="E20" s="183"/>
      <c r="F20" s="187" t="s">
        <v>243</v>
      </c>
      <c r="G20" s="188" t="s">
        <v>244</v>
      </c>
      <c r="H20" s="189"/>
    </row>
    <row r="21" spans="1:9" s="171" customFormat="1" ht="24.75" hidden="1" customHeight="1">
      <c r="A21" s="168"/>
      <c r="B21" s="169"/>
      <c r="C21" s="170"/>
      <c r="D21" s="183"/>
      <c r="E21" s="183"/>
      <c r="F21" s="190" t="s">
        <v>245</v>
      </c>
      <c r="G21" s="191"/>
      <c r="H21" s="186"/>
    </row>
    <row r="22" spans="1:9" s="171" customFormat="1" ht="3" customHeight="1">
      <c r="A22" s="168"/>
      <c r="B22" s="169"/>
      <c r="C22" s="170"/>
      <c r="D22" s="183"/>
      <c r="E22" s="183"/>
      <c r="F22" s="184"/>
      <c r="G22" s="185"/>
      <c r="H22" s="186"/>
    </row>
    <row r="23" spans="1:9" s="171" customFormat="1" ht="15" customHeight="1">
      <c r="A23" s="168"/>
      <c r="B23" s="169"/>
      <c r="C23" s="170"/>
      <c r="D23" s="183"/>
      <c r="E23" s="183"/>
      <c r="F23" s="187" t="s">
        <v>246</v>
      </c>
      <c r="G23" s="192" t="s">
        <v>1356</v>
      </c>
      <c r="H23" s="189"/>
    </row>
    <row r="24" spans="1:9" s="171" customFormat="1" ht="3" customHeight="1">
      <c r="A24" s="168"/>
      <c r="B24" s="169"/>
      <c r="C24" s="170"/>
      <c r="D24" s="183"/>
      <c r="E24" s="183"/>
      <c r="F24" s="190"/>
      <c r="G24" s="185"/>
      <c r="H24" s="186"/>
    </row>
    <row r="25" spans="1:9" s="171" customFormat="1" ht="15" customHeight="1">
      <c r="A25" s="168"/>
      <c r="B25" s="169"/>
      <c r="C25" s="170"/>
      <c r="D25" s="183"/>
      <c r="E25" s="183"/>
      <c r="F25" s="187" t="s">
        <v>247</v>
      </c>
      <c r="G25" s="192" t="s">
        <v>1365</v>
      </c>
      <c r="H25" s="189"/>
    </row>
    <row r="26" spans="1:9" s="171" customFormat="1" ht="3" customHeight="1">
      <c r="A26" s="168"/>
      <c r="B26" s="169"/>
      <c r="C26" s="170"/>
      <c r="D26" s="183"/>
      <c r="E26" s="183"/>
      <c r="F26" s="190"/>
      <c r="G26" s="185"/>
      <c r="H26" s="186"/>
    </row>
    <row r="27" spans="1:9" ht="20.100000000000001" customHeight="1">
      <c r="D27" s="101"/>
      <c r="E27" s="101"/>
      <c r="F27" s="96" t="s">
        <v>133</v>
      </c>
      <c r="G27" s="119" t="s">
        <v>687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687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201" t="s">
        <v>688</v>
      </c>
      <c r="H29" s="117"/>
      <c r="I29" s="113"/>
    </row>
    <row r="30" spans="1:9" s="171" customFormat="1" ht="3" customHeight="1">
      <c r="A30" s="168"/>
      <c r="B30" s="169"/>
      <c r="C30" s="170"/>
      <c r="D30" s="183"/>
      <c r="E30" s="183"/>
      <c r="F30" s="190"/>
      <c r="G30" s="185"/>
      <c r="H30" s="186"/>
    </row>
    <row r="31" spans="1:9" s="171" customFormat="1" ht="15" customHeight="1">
      <c r="A31" s="168"/>
      <c r="B31" s="169"/>
      <c r="C31" s="170"/>
      <c r="D31" s="183"/>
      <c r="E31" s="183"/>
      <c r="F31" s="187" t="s">
        <v>403</v>
      </c>
      <c r="G31" s="219" t="s">
        <v>229</v>
      </c>
      <c r="H31" s="189"/>
    </row>
    <row r="32" spans="1:9" s="171" customFormat="1" ht="3" customHeight="1">
      <c r="A32" s="168"/>
      <c r="B32" s="169"/>
      <c r="C32" s="170"/>
      <c r="D32" s="183"/>
      <c r="E32" s="183"/>
      <c r="F32" s="190"/>
      <c r="G32" s="185"/>
      <c r="H32" s="186"/>
    </row>
    <row r="33" spans="1:9" s="171" customFormat="1" ht="15" customHeight="1">
      <c r="A33" s="168"/>
      <c r="B33" s="169"/>
      <c r="C33" s="170"/>
      <c r="D33" s="183"/>
      <c r="E33" s="183"/>
      <c r="F33" s="187" t="s">
        <v>404</v>
      </c>
      <c r="G33" s="219" t="s">
        <v>228</v>
      </c>
      <c r="H33" s="189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72" t="s">
        <v>1355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72" t="s">
        <v>1355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72" t="s">
        <v>1357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73" t="s">
        <v>1358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72" t="s">
        <v>1359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73" t="s">
        <v>1360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72" t="s">
        <v>1361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72" t="s">
        <v>1362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72" t="s">
        <v>1363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72" t="s">
        <v>1364</v>
      </c>
      <c r="H47" s="117"/>
      <c r="I47" s="124"/>
    </row>
    <row r="48" spans="1:9" s="171" customFormat="1" ht="3" hidden="1" customHeight="1">
      <c r="A48" s="168"/>
      <c r="B48" s="169"/>
      <c r="C48" s="170"/>
      <c r="D48" s="183"/>
      <c r="E48" s="183"/>
      <c r="F48" s="184"/>
      <c r="G48" s="185"/>
      <c r="H48" s="186"/>
    </row>
    <row r="49" spans="1:9" s="171" customFormat="1" ht="21" hidden="1" customHeight="1">
      <c r="A49" s="193"/>
      <c r="B49" s="194"/>
      <c r="C49" s="170"/>
      <c r="D49" s="195"/>
      <c r="E49" s="195"/>
      <c r="F49" s="196" t="s">
        <v>248</v>
      </c>
      <c r="G49" s="197" t="s">
        <v>249</v>
      </c>
      <c r="H49" s="186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1" customFormat="1">
      <c r="A56" s="168"/>
      <c r="B56" s="169"/>
      <c r="C56" s="170"/>
      <c r="E56" s="172" t="s">
        <v>1338</v>
      </c>
      <c r="F56" s="172"/>
      <c r="G56" s="173"/>
      <c r="H56" s="174"/>
    </row>
    <row r="57" spans="1:9" s="171" customFormat="1">
      <c r="A57" s="168"/>
      <c r="B57" s="169"/>
      <c r="C57" s="170"/>
      <c r="E57" s="175" t="s">
        <v>1337</v>
      </c>
      <c r="F57" s="175"/>
      <c r="G57" s="176"/>
      <c r="H57" s="174"/>
    </row>
    <row r="58" spans="1:9" ht="6" customHeight="1"/>
    <row r="59" spans="1:9" s="171" customFormat="1" ht="19.5" hidden="1" customHeight="1">
      <c r="A59" s="168"/>
      <c r="B59" s="169"/>
      <c r="C59" s="170"/>
      <c r="F59" s="198" t="s">
        <v>219</v>
      </c>
      <c r="G59" s="179" t="s">
        <v>229</v>
      </c>
      <c r="H59" s="174"/>
    </row>
    <row r="60" spans="1:9" s="171" customFormat="1" ht="19.5" hidden="1" customHeight="1">
      <c r="A60" s="168"/>
      <c r="B60" s="169"/>
      <c r="C60" s="170"/>
      <c r="F60" s="198" t="s">
        <v>220</v>
      </c>
      <c r="G60" s="159"/>
      <c r="H60" s="174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MO_LIST_7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1:BY179"/>
  <sheetViews>
    <sheetView showGridLines="0" tabSelected="1" topLeftCell="C7" zoomScaleNormal="100" workbookViewId="0">
      <pane xSplit="4" ySplit="6" topLeftCell="H115" activePane="bottomRight" state="frozen"/>
      <selection activeCell="C7" sqref="C7"/>
      <selection pane="topRight" activeCell="G7" sqref="G7"/>
      <selection pane="bottomLeft" activeCell="C13" sqref="C13"/>
      <selection pane="bottomRight" activeCell="K145" sqref="K145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6"/>
      <c r="T1" s="216"/>
      <c r="U1" s="216"/>
      <c r="V1" s="216"/>
      <c r="Y1" s="216"/>
      <c r="AN1" s="216"/>
      <c r="AO1" s="216"/>
      <c r="AP1" s="216"/>
      <c r="BC1" s="216"/>
      <c r="BF1" s="216"/>
      <c r="BI1" s="216"/>
      <c r="BX1" s="216"/>
      <c r="BY1" s="216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3" t="s">
        <v>192</v>
      </c>
      <c r="E8" s="303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61" t="str">
        <f>IF(org="","Не определено",org)</f>
        <v>АО "Протон"</v>
      </c>
      <c r="E9" s="261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6" t="s">
        <v>155</v>
      </c>
    </row>
    <row r="11" spans="1:77" ht="15" customHeight="1">
      <c r="C11" s="58"/>
      <c r="D11" s="304" t="s">
        <v>176</v>
      </c>
      <c r="E11" s="309" t="s">
        <v>193</v>
      </c>
      <c r="F11" s="309" t="s">
        <v>156</v>
      </c>
      <c r="G11" s="309" t="s">
        <v>194</v>
      </c>
      <c r="H11" s="309" t="s">
        <v>195</v>
      </c>
      <c r="I11" s="309"/>
      <c r="J11" s="309"/>
      <c r="K11" s="311"/>
      <c r="L11" s="73"/>
    </row>
    <row r="12" spans="1:77" ht="15" customHeight="1">
      <c r="C12" s="58"/>
      <c r="D12" s="305"/>
      <c r="E12" s="310"/>
      <c r="F12" s="310"/>
      <c r="G12" s="310"/>
      <c r="H12" s="242" t="s">
        <v>157</v>
      </c>
      <c r="I12" s="242" t="s">
        <v>158</v>
      </c>
      <c r="J12" s="242" t="s">
        <v>159</v>
      </c>
      <c r="K12" s="243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6" t="s">
        <v>265</v>
      </c>
      <c r="E14" s="307"/>
      <c r="F14" s="307"/>
      <c r="G14" s="307"/>
      <c r="H14" s="307"/>
      <c r="I14" s="307"/>
      <c r="J14" s="307"/>
      <c r="K14" s="308"/>
      <c r="L14" s="75"/>
    </row>
    <row r="15" spans="1:77" s="63" customFormat="1" ht="15" customHeight="1">
      <c r="C15" s="74"/>
      <c r="D15" s="249" t="s">
        <v>441</v>
      </c>
      <c r="E15" s="230" t="s">
        <v>569</v>
      </c>
      <c r="F15" s="76">
        <v>10</v>
      </c>
      <c r="G15" s="232">
        <f>SUM(H15:K15)</f>
        <v>7083.8069999999998</v>
      </c>
      <c r="H15" s="232">
        <f>H16+H17+H20+H23</f>
        <v>7083.8069999999998</v>
      </c>
      <c r="I15" s="232">
        <f>I16+I17+I20+I23</f>
        <v>0</v>
      </c>
      <c r="J15" s="232">
        <f>J16+J17+J20+J23</f>
        <v>0</v>
      </c>
      <c r="K15" s="232">
        <f>K16+K17+K20+K23</f>
        <v>0</v>
      </c>
      <c r="L15" s="75"/>
      <c r="M15" s="152"/>
      <c r="P15" s="258">
        <v>10</v>
      </c>
    </row>
    <row r="16" spans="1:77" s="63" customFormat="1" ht="15" customHeight="1">
      <c r="C16" s="74"/>
      <c r="D16" s="249" t="s">
        <v>442</v>
      </c>
      <c r="E16" s="203" t="s">
        <v>275</v>
      </c>
      <c r="F16" s="76">
        <v>20</v>
      </c>
      <c r="G16" s="232">
        <f t="shared" ref="G16:G130" si="0">SUM(H16:K16)</f>
        <v>7083.8069999999998</v>
      </c>
      <c r="H16" s="233">
        <v>7083.8069999999998</v>
      </c>
      <c r="I16" s="233"/>
      <c r="J16" s="233"/>
      <c r="K16" s="233"/>
      <c r="L16" s="75"/>
      <c r="M16" s="152"/>
      <c r="P16" s="258">
        <v>20</v>
      </c>
    </row>
    <row r="17" spans="3:16" s="63" customFormat="1" ht="15" customHeight="1">
      <c r="C17" s="74"/>
      <c r="D17" s="249" t="s">
        <v>443</v>
      </c>
      <c r="E17" s="204" t="s">
        <v>570</v>
      </c>
      <c r="F17" s="76">
        <v>30</v>
      </c>
      <c r="G17" s="232">
        <f t="shared" si="0"/>
        <v>0</v>
      </c>
      <c r="H17" s="232">
        <f>SUM(H18:H19)</f>
        <v>0</v>
      </c>
      <c r="I17" s="232">
        <f>SUM(I18:I19)</f>
        <v>0</v>
      </c>
      <c r="J17" s="232">
        <f>SUM(J18:J19)</f>
        <v>0</v>
      </c>
      <c r="K17" s="232">
        <f>SUM(K18:K19)</f>
        <v>0</v>
      </c>
      <c r="L17" s="75"/>
      <c r="M17" s="152"/>
      <c r="P17" s="258">
        <v>30</v>
      </c>
    </row>
    <row r="18" spans="3:16" s="63" customFormat="1" ht="12.75" hidden="1">
      <c r="C18" s="74"/>
      <c r="D18" s="256" t="s">
        <v>551</v>
      </c>
      <c r="E18" s="255"/>
      <c r="F18" s="224" t="s">
        <v>401</v>
      </c>
      <c r="G18" s="212"/>
      <c r="H18" s="212"/>
      <c r="I18" s="212"/>
      <c r="J18" s="212"/>
      <c r="K18" s="212"/>
      <c r="L18" s="75"/>
      <c r="M18" s="152"/>
      <c r="P18" s="258"/>
    </row>
    <row r="19" spans="3:16" s="63" customFormat="1" ht="15" customHeight="1">
      <c r="C19" s="74"/>
      <c r="D19" s="251"/>
      <c r="E19" s="247" t="s">
        <v>399</v>
      </c>
      <c r="F19" s="210"/>
      <c r="G19" s="210"/>
      <c r="H19" s="210"/>
      <c r="I19" s="210"/>
      <c r="J19" s="210"/>
      <c r="K19" s="211"/>
      <c r="L19" s="75"/>
      <c r="M19" s="152"/>
      <c r="P19" s="259"/>
    </row>
    <row r="20" spans="3:16" s="63" customFormat="1" ht="15" customHeight="1">
      <c r="C20" s="74"/>
      <c r="D20" s="249" t="s">
        <v>444</v>
      </c>
      <c r="E20" s="204" t="s">
        <v>571</v>
      </c>
      <c r="F20" s="205" t="s">
        <v>276</v>
      </c>
      <c r="G20" s="232">
        <f t="shared" si="0"/>
        <v>0</v>
      </c>
      <c r="H20" s="232">
        <f>SUM(H21:H22)</f>
        <v>0</v>
      </c>
      <c r="I20" s="232">
        <f>SUM(I21:I22)</f>
        <v>0</v>
      </c>
      <c r="J20" s="232">
        <f>SUM(J21:J22)</f>
        <v>0</v>
      </c>
      <c r="K20" s="232">
        <f>SUM(K21:K22)</f>
        <v>0</v>
      </c>
      <c r="L20" s="75"/>
      <c r="M20" s="152"/>
      <c r="P20" s="259"/>
    </row>
    <row r="21" spans="3:16" s="63" customFormat="1" ht="12.75" hidden="1">
      <c r="C21" s="74"/>
      <c r="D21" s="256" t="s">
        <v>552</v>
      </c>
      <c r="E21" s="255"/>
      <c r="F21" s="224" t="s">
        <v>276</v>
      </c>
      <c r="G21" s="212"/>
      <c r="H21" s="212"/>
      <c r="I21" s="212"/>
      <c r="J21" s="212"/>
      <c r="K21" s="212"/>
      <c r="L21" s="75"/>
      <c r="M21" s="152"/>
      <c r="P21" s="258"/>
    </row>
    <row r="22" spans="3:16" s="63" customFormat="1" ht="15" customHeight="1">
      <c r="C22" s="74"/>
      <c r="D22" s="251"/>
      <c r="E22" s="247" t="s">
        <v>399</v>
      </c>
      <c r="F22" s="210"/>
      <c r="G22" s="210"/>
      <c r="H22" s="210"/>
      <c r="I22" s="210"/>
      <c r="J22" s="210"/>
      <c r="K22" s="211"/>
      <c r="L22" s="75"/>
      <c r="M22" s="152"/>
      <c r="P22" s="259"/>
    </row>
    <row r="23" spans="3:16" s="63" customFormat="1" ht="15" customHeight="1">
      <c r="C23" s="74"/>
      <c r="D23" s="249" t="s">
        <v>445</v>
      </c>
      <c r="E23" s="204" t="s">
        <v>572</v>
      </c>
      <c r="F23" s="205" t="s">
        <v>277</v>
      </c>
      <c r="G23" s="232">
        <f t="shared" si="0"/>
        <v>0</v>
      </c>
      <c r="H23" s="232">
        <f>SUM(H24:H25)</f>
        <v>0</v>
      </c>
      <c r="I23" s="232">
        <f>SUM(I24:I25)</f>
        <v>0</v>
      </c>
      <c r="J23" s="232">
        <f>SUM(J24:J25)</f>
        <v>0</v>
      </c>
      <c r="K23" s="232">
        <f>SUM(K24:K25)</f>
        <v>0</v>
      </c>
      <c r="L23" s="75"/>
      <c r="M23" s="152"/>
      <c r="P23" s="258">
        <v>40</v>
      </c>
    </row>
    <row r="24" spans="3:16" s="63" customFormat="1" ht="12.75" hidden="1">
      <c r="C24" s="74"/>
      <c r="D24" s="256" t="s">
        <v>553</v>
      </c>
      <c r="E24" s="255"/>
      <c r="F24" s="224" t="s">
        <v>277</v>
      </c>
      <c r="G24" s="212"/>
      <c r="H24" s="212"/>
      <c r="I24" s="212"/>
      <c r="J24" s="212"/>
      <c r="K24" s="212"/>
      <c r="L24" s="75"/>
      <c r="M24" s="152"/>
      <c r="P24" s="258"/>
    </row>
    <row r="25" spans="3:16" s="63" customFormat="1" ht="15" customHeight="1">
      <c r="C25" s="74"/>
      <c r="D25" s="251"/>
      <c r="E25" s="247" t="s">
        <v>399</v>
      </c>
      <c r="F25" s="210"/>
      <c r="G25" s="210"/>
      <c r="H25" s="210"/>
      <c r="I25" s="210"/>
      <c r="J25" s="210"/>
      <c r="K25" s="211"/>
      <c r="L25" s="75"/>
      <c r="M25" s="152"/>
      <c r="P25" s="258"/>
    </row>
    <row r="26" spans="3:16" s="63" customFormat="1" ht="15" customHeight="1">
      <c r="C26" s="74"/>
      <c r="D26" s="249" t="s">
        <v>446</v>
      </c>
      <c r="E26" s="230" t="s">
        <v>196</v>
      </c>
      <c r="F26" s="205" t="s">
        <v>278</v>
      </c>
      <c r="G26" s="232">
        <f t="shared" si="0"/>
        <v>0</v>
      </c>
      <c r="H26" s="232">
        <f>H28+H29+H30</f>
        <v>0</v>
      </c>
      <c r="I26" s="232">
        <f>I27+I29+I30</f>
        <v>0</v>
      </c>
      <c r="J26" s="232">
        <f>J27+J28+J30</f>
        <v>0</v>
      </c>
      <c r="K26" s="232">
        <f>K27+K28+K29</f>
        <v>0</v>
      </c>
      <c r="L26" s="75"/>
      <c r="M26" s="152"/>
      <c r="P26" s="258">
        <v>50</v>
      </c>
    </row>
    <row r="27" spans="3:16" s="63" customFormat="1" ht="15" customHeight="1">
      <c r="C27" s="74"/>
      <c r="D27" s="249" t="s">
        <v>447</v>
      </c>
      <c r="E27" s="203" t="s">
        <v>157</v>
      </c>
      <c r="F27" s="205" t="s">
        <v>279</v>
      </c>
      <c r="G27" s="232">
        <f t="shared" si="0"/>
        <v>0</v>
      </c>
      <c r="H27" s="207"/>
      <c r="I27" s="233"/>
      <c r="J27" s="233"/>
      <c r="K27" s="233"/>
      <c r="L27" s="75"/>
      <c r="M27" s="152"/>
      <c r="P27" s="258">
        <v>60</v>
      </c>
    </row>
    <row r="28" spans="3:16" s="63" customFormat="1" ht="15" customHeight="1">
      <c r="C28" s="74"/>
      <c r="D28" s="249" t="s">
        <v>448</v>
      </c>
      <c r="E28" s="203" t="s">
        <v>158</v>
      </c>
      <c r="F28" s="205" t="s">
        <v>280</v>
      </c>
      <c r="G28" s="232">
        <f t="shared" si="0"/>
        <v>0</v>
      </c>
      <c r="H28" s="233"/>
      <c r="I28" s="207"/>
      <c r="J28" s="233"/>
      <c r="K28" s="233"/>
      <c r="L28" s="75"/>
      <c r="M28" s="152"/>
      <c r="P28" s="258">
        <v>70</v>
      </c>
    </row>
    <row r="29" spans="3:16" s="63" customFormat="1" ht="15" customHeight="1">
      <c r="C29" s="74"/>
      <c r="D29" s="249" t="s">
        <v>449</v>
      </c>
      <c r="E29" s="203" t="s">
        <v>159</v>
      </c>
      <c r="F29" s="205" t="s">
        <v>281</v>
      </c>
      <c r="G29" s="232">
        <f t="shared" si="0"/>
        <v>0</v>
      </c>
      <c r="H29" s="233"/>
      <c r="I29" s="233"/>
      <c r="J29" s="207"/>
      <c r="K29" s="233"/>
      <c r="L29" s="75"/>
      <c r="M29" s="152"/>
      <c r="P29" s="258">
        <v>80</v>
      </c>
    </row>
    <row r="30" spans="3:16" s="63" customFormat="1" ht="15" customHeight="1">
      <c r="C30" s="74"/>
      <c r="D30" s="249" t="s">
        <v>450</v>
      </c>
      <c r="E30" s="203" t="s">
        <v>197</v>
      </c>
      <c r="F30" s="205" t="s">
        <v>282</v>
      </c>
      <c r="G30" s="232">
        <f t="shared" si="0"/>
        <v>0</v>
      </c>
      <c r="H30" s="233"/>
      <c r="I30" s="233"/>
      <c r="J30" s="233"/>
      <c r="K30" s="207"/>
      <c r="L30" s="75"/>
      <c r="M30" s="152"/>
      <c r="P30" s="258">
        <v>90</v>
      </c>
    </row>
    <row r="31" spans="3:16" s="63" customFormat="1" ht="15" customHeight="1">
      <c r="C31" s="74"/>
      <c r="D31" s="249" t="s">
        <v>451</v>
      </c>
      <c r="E31" s="231" t="s">
        <v>200</v>
      </c>
      <c r="F31" s="205" t="s">
        <v>283</v>
      </c>
      <c r="G31" s="232">
        <f t="shared" si="0"/>
        <v>0</v>
      </c>
      <c r="H31" s="233"/>
      <c r="I31" s="233"/>
      <c r="J31" s="233"/>
      <c r="K31" s="233"/>
      <c r="L31" s="75"/>
      <c r="M31" s="152"/>
      <c r="P31" s="258"/>
    </row>
    <row r="32" spans="3:16" s="63" customFormat="1" ht="15" customHeight="1">
      <c r="C32" s="74"/>
      <c r="D32" s="249" t="s">
        <v>452</v>
      </c>
      <c r="E32" s="230" t="s">
        <v>573</v>
      </c>
      <c r="F32" s="252" t="s">
        <v>284</v>
      </c>
      <c r="G32" s="232">
        <f t="shared" si="0"/>
        <v>6568.2039999999997</v>
      </c>
      <c r="H32" s="232">
        <f>H33+H35+H38+H41</f>
        <v>6568.2039999999997</v>
      </c>
      <c r="I32" s="232">
        <f>I33+I35+I38+I41</f>
        <v>0</v>
      </c>
      <c r="J32" s="232">
        <f>J33+J35+J38+J41</f>
        <v>0</v>
      </c>
      <c r="K32" s="232">
        <f>K33+K35+K38+K41</f>
        <v>0</v>
      </c>
      <c r="L32" s="75"/>
      <c r="M32" s="152"/>
      <c r="P32" s="258">
        <v>100</v>
      </c>
    </row>
    <row r="33" spans="3:16" s="63" customFormat="1" ht="22.5">
      <c r="C33" s="74"/>
      <c r="D33" s="249" t="s">
        <v>453</v>
      </c>
      <c r="E33" s="204" t="s">
        <v>574</v>
      </c>
      <c r="F33" s="205" t="s">
        <v>285</v>
      </c>
      <c r="G33" s="232">
        <f t="shared" si="0"/>
        <v>6568.2039999999997</v>
      </c>
      <c r="H33" s="233">
        <v>6568.2039999999997</v>
      </c>
      <c r="I33" s="233"/>
      <c r="J33" s="233"/>
      <c r="K33" s="233"/>
      <c r="L33" s="75"/>
      <c r="M33" s="152"/>
      <c r="P33" s="258"/>
    </row>
    <row r="34" spans="3:16" s="63" customFormat="1" ht="15" customHeight="1">
      <c r="C34" s="74"/>
      <c r="D34" s="249" t="s">
        <v>557</v>
      </c>
      <c r="E34" s="206" t="s">
        <v>547</v>
      </c>
      <c r="F34" s="205" t="s">
        <v>288</v>
      </c>
      <c r="G34" s="232">
        <f t="shared" si="0"/>
        <v>0</v>
      </c>
      <c r="H34" s="233"/>
      <c r="I34" s="233"/>
      <c r="J34" s="233"/>
      <c r="K34" s="233"/>
      <c r="L34" s="75"/>
      <c r="M34" s="152"/>
      <c r="P34" s="258"/>
    </row>
    <row r="35" spans="3:16" s="63" customFormat="1" ht="15" customHeight="1">
      <c r="C35" s="74"/>
      <c r="D35" s="249" t="s">
        <v>454</v>
      </c>
      <c r="E35" s="204" t="s">
        <v>286</v>
      </c>
      <c r="F35" s="205" t="s">
        <v>289</v>
      </c>
      <c r="G35" s="232">
        <f t="shared" si="0"/>
        <v>0</v>
      </c>
      <c r="H35" s="233"/>
      <c r="I35" s="233"/>
      <c r="J35" s="233"/>
      <c r="K35" s="233"/>
      <c r="L35" s="75"/>
      <c r="M35" s="152"/>
      <c r="P35" s="258"/>
    </row>
    <row r="36" spans="3:16" s="63" customFormat="1" ht="15" customHeight="1">
      <c r="C36" s="74"/>
      <c r="D36" s="249" t="s">
        <v>558</v>
      </c>
      <c r="E36" s="206" t="s">
        <v>575</v>
      </c>
      <c r="F36" s="205" t="s">
        <v>290</v>
      </c>
      <c r="G36" s="232">
        <f t="shared" si="0"/>
        <v>0</v>
      </c>
      <c r="H36" s="233"/>
      <c r="I36" s="233"/>
      <c r="J36" s="233"/>
      <c r="K36" s="233"/>
      <c r="L36" s="75"/>
      <c r="M36" s="152"/>
      <c r="P36" s="258"/>
    </row>
    <row r="37" spans="3:16" s="63" customFormat="1" ht="15" customHeight="1">
      <c r="C37" s="74"/>
      <c r="D37" s="249" t="s">
        <v>559</v>
      </c>
      <c r="E37" s="208" t="s">
        <v>547</v>
      </c>
      <c r="F37" s="205" t="s">
        <v>291</v>
      </c>
      <c r="G37" s="232">
        <f t="shared" si="0"/>
        <v>0</v>
      </c>
      <c r="H37" s="233"/>
      <c r="I37" s="233"/>
      <c r="J37" s="233"/>
      <c r="K37" s="233"/>
      <c r="L37" s="75"/>
      <c r="M37" s="152"/>
      <c r="P37" s="258"/>
    </row>
    <row r="38" spans="3:16" s="63" customFormat="1" ht="15" customHeight="1">
      <c r="C38" s="74"/>
      <c r="D38" s="249" t="s">
        <v>455</v>
      </c>
      <c r="E38" s="204" t="s">
        <v>576</v>
      </c>
      <c r="F38" s="205" t="s">
        <v>292</v>
      </c>
      <c r="G38" s="232">
        <f t="shared" si="0"/>
        <v>0</v>
      </c>
      <c r="H38" s="232">
        <f>SUM(H39:H40)</f>
        <v>0</v>
      </c>
      <c r="I38" s="232">
        <f>SUM(I39:I40)</f>
        <v>0</v>
      </c>
      <c r="J38" s="232">
        <f>SUM(J39:J40)</f>
        <v>0</v>
      </c>
      <c r="K38" s="232">
        <f>SUM(K39:K40)</f>
        <v>0</v>
      </c>
      <c r="L38" s="75"/>
      <c r="M38" s="152"/>
      <c r="P38" s="258"/>
    </row>
    <row r="39" spans="3:16" s="63" customFormat="1" ht="12.75" hidden="1">
      <c r="C39" s="74"/>
      <c r="D39" s="256" t="s">
        <v>567</v>
      </c>
      <c r="E39" s="255"/>
      <c r="F39" s="224" t="s">
        <v>292</v>
      </c>
      <c r="G39" s="212"/>
      <c r="H39" s="212"/>
      <c r="I39" s="212"/>
      <c r="J39" s="212"/>
      <c r="K39" s="212"/>
      <c r="L39" s="75"/>
      <c r="M39" s="152"/>
      <c r="P39" s="258"/>
    </row>
    <row r="40" spans="3:16" s="63" customFormat="1" ht="15" customHeight="1">
      <c r="C40" s="74"/>
      <c r="D40" s="213"/>
      <c r="E40" s="247" t="s">
        <v>399</v>
      </c>
      <c r="F40" s="210"/>
      <c r="G40" s="210"/>
      <c r="H40" s="210"/>
      <c r="I40" s="210"/>
      <c r="J40" s="210"/>
      <c r="K40" s="211"/>
      <c r="L40" s="75"/>
      <c r="M40" s="152"/>
      <c r="P40" s="258"/>
    </row>
    <row r="41" spans="3:16" s="63" customFormat="1" ht="15" customHeight="1">
      <c r="C41" s="74"/>
      <c r="D41" s="249" t="s">
        <v>456</v>
      </c>
      <c r="E41" s="248" t="s">
        <v>548</v>
      </c>
      <c r="F41" s="205" t="s">
        <v>293</v>
      </c>
      <c r="G41" s="232">
        <f t="shared" si="0"/>
        <v>0</v>
      </c>
      <c r="H41" s="233"/>
      <c r="I41" s="233"/>
      <c r="J41" s="233"/>
      <c r="K41" s="233"/>
      <c r="L41" s="75"/>
      <c r="M41" s="152"/>
      <c r="P41" s="258">
        <v>120</v>
      </c>
    </row>
    <row r="42" spans="3:16" s="63" customFormat="1" ht="15" customHeight="1">
      <c r="C42" s="74"/>
      <c r="D42" s="249" t="s">
        <v>457</v>
      </c>
      <c r="E42" s="230" t="s">
        <v>198</v>
      </c>
      <c r="F42" s="205" t="s">
        <v>294</v>
      </c>
      <c r="G42" s="232">
        <f t="shared" si="0"/>
        <v>0</v>
      </c>
      <c r="H42" s="233"/>
      <c r="I42" s="233"/>
      <c r="J42" s="233"/>
      <c r="K42" s="233"/>
      <c r="L42" s="75"/>
      <c r="M42" s="152"/>
      <c r="P42" s="258">
        <v>150</v>
      </c>
    </row>
    <row r="43" spans="3:16" s="63" customFormat="1" ht="15" customHeight="1">
      <c r="C43" s="74"/>
      <c r="D43" s="249" t="s">
        <v>458</v>
      </c>
      <c r="E43" s="230" t="s">
        <v>199</v>
      </c>
      <c r="F43" s="205" t="s">
        <v>295</v>
      </c>
      <c r="G43" s="232">
        <f t="shared" si="0"/>
        <v>0</v>
      </c>
      <c r="H43" s="233"/>
      <c r="I43" s="233"/>
      <c r="J43" s="233"/>
      <c r="K43" s="233"/>
      <c r="L43" s="75"/>
      <c r="M43" s="152"/>
      <c r="P43" s="258">
        <v>160</v>
      </c>
    </row>
    <row r="44" spans="3:16" s="63" customFormat="1" ht="15" customHeight="1">
      <c r="C44" s="74"/>
      <c r="D44" s="249" t="s">
        <v>459</v>
      </c>
      <c r="E44" s="230" t="s">
        <v>201</v>
      </c>
      <c r="F44" s="205" t="s">
        <v>296</v>
      </c>
      <c r="G44" s="232">
        <f t="shared" si="0"/>
        <v>413.548</v>
      </c>
      <c r="H44" s="233">
        <v>413.548</v>
      </c>
      <c r="I44" s="233"/>
      <c r="J44" s="233"/>
      <c r="K44" s="233"/>
      <c r="L44" s="75"/>
      <c r="M44" s="152"/>
      <c r="P44" s="258">
        <v>180</v>
      </c>
    </row>
    <row r="45" spans="3:16" s="63" customFormat="1" ht="15" customHeight="1">
      <c r="C45" s="74"/>
      <c r="D45" s="249" t="s">
        <v>460</v>
      </c>
      <c r="E45" s="230" t="s">
        <v>544</v>
      </c>
      <c r="F45" s="205" t="s">
        <v>297</v>
      </c>
      <c r="G45" s="232">
        <f t="shared" si="0"/>
        <v>102.05500000000001</v>
      </c>
      <c r="H45" s="233">
        <v>102.05500000000001</v>
      </c>
      <c r="I45" s="233"/>
      <c r="J45" s="233"/>
      <c r="K45" s="233"/>
      <c r="L45" s="75"/>
      <c r="M45" s="152"/>
      <c r="P45" s="258">
        <v>190</v>
      </c>
    </row>
    <row r="46" spans="3:16" s="63" customFormat="1" ht="15" customHeight="1">
      <c r="C46" s="74"/>
      <c r="D46" s="249" t="s">
        <v>461</v>
      </c>
      <c r="E46" s="204" t="s">
        <v>545</v>
      </c>
      <c r="F46" s="205" t="s">
        <v>299</v>
      </c>
      <c r="G46" s="232">
        <f t="shared" si="0"/>
        <v>0</v>
      </c>
      <c r="H46" s="233"/>
      <c r="I46" s="233"/>
      <c r="J46" s="233"/>
      <c r="K46" s="233"/>
      <c r="L46" s="75"/>
      <c r="M46" s="152"/>
      <c r="P46" s="258">
        <v>200</v>
      </c>
    </row>
    <row r="47" spans="3:16" s="63" customFormat="1" ht="15" customHeight="1">
      <c r="C47" s="74"/>
      <c r="D47" s="249" t="s">
        <v>546</v>
      </c>
      <c r="E47" s="230" t="s">
        <v>488</v>
      </c>
      <c r="F47" s="205" t="s">
        <v>300</v>
      </c>
      <c r="G47" s="232">
        <f t="shared" si="0"/>
        <v>102.05500000000001</v>
      </c>
      <c r="H47" s="233">
        <v>102.05500000000001</v>
      </c>
      <c r="I47" s="233"/>
      <c r="J47" s="233"/>
      <c r="K47" s="233"/>
      <c r="L47" s="75"/>
      <c r="M47" s="152"/>
      <c r="P47" s="259"/>
    </row>
    <row r="48" spans="3:16" s="63" customFormat="1" ht="22.5">
      <c r="C48" s="74"/>
      <c r="D48" s="249" t="s">
        <v>462</v>
      </c>
      <c r="E48" s="231" t="s">
        <v>301</v>
      </c>
      <c r="F48" s="205" t="s">
        <v>302</v>
      </c>
      <c r="G48" s="232">
        <f t="shared" si="0"/>
        <v>0</v>
      </c>
      <c r="H48" s="232">
        <f>H45-H47</f>
        <v>0</v>
      </c>
      <c r="I48" s="232">
        <f>I45-I47</f>
        <v>0</v>
      </c>
      <c r="J48" s="232">
        <f>J45-J47</f>
        <v>0</v>
      </c>
      <c r="K48" s="232">
        <f>K45-K47</f>
        <v>0</v>
      </c>
      <c r="L48" s="75"/>
      <c r="M48" s="152"/>
      <c r="P48" s="259"/>
    </row>
    <row r="49" spans="3:16" s="63" customFormat="1" ht="15" customHeight="1">
      <c r="C49" s="74"/>
      <c r="D49" s="249" t="s">
        <v>463</v>
      </c>
      <c r="E49" s="229" t="s">
        <v>202</v>
      </c>
      <c r="F49" s="205" t="s">
        <v>303</v>
      </c>
      <c r="G49" s="232">
        <f t="shared" si="0"/>
        <v>0</v>
      </c>
      <c r="H49" s="232">
        <f>(H15+H26+H31)-(H32+H42+H43+H44+H45)</f>
        <v>0</v>
      </c>
      <c r="I49" s="232">
        <f>(I15+I26+I31)-(I32+I42+I43+I44+I45)</f>
        <v>0</v>
      </c>
      <c r="J49" s="232">
        <f>(J15+J26+J31)-(J32+J42+J43+J44+J45)</f>
        <v>0</v>
      </c>
      <c r="K49" s="232">
        <f>(K15+K26+K31)-(K32+K42+K43+K44+K45)</f>
        <v>0</v>
      </c>
      <c r="L49" s="75"/>
      <c r="M49" s="152"/>
      <c r="P49" s="258">
        <v>210</v>
      </c>
    </row>
    <row r="50" spans="3:16" s="63" customFormat="1" ht="15" customHeight="1">
      <c r="C50" s="74"/>
      <c r="D50" s="306" t="s">
        <v>266</v>
      </c>
      <c r="E50" s="307"/>
      <c r="F50" s="307"/>
      <c r="G50" s="307"/>
      <c r="H50" s="307"/>
      <c r="I50" s="307"/>
      <c r="J50" s="307"/>
      <c r="K50" s="308"/>
      <c r="L50" s="75"/>
      <c r="M50" s="152"/>
      <c r="P50" s="259"/>
    </row>
    <row r="51" spans="3:16" s="63" customFormat="1" ht="15" customHeight="1">
      <c r="C51" s="74"/>
      <c r="D51" s="249" t="s">
        <v>464</v>
      </c>
      <c r="E51" s="230" t="s">
        <v>569</v>
      </c>
      <c r="F51" s="205" t="s">
        <v>304</v>
      </c>
      <c r="G51" s="232">
        <f t="shared" si="0"/>
        <v>20.6677</v>
      </c>
      <c r="H51" s="232">
        <f>H52+H53+H56+H59</f>
        <v>20.6677</v>
      </c>
      <c r="I51" s="232">
        <f>I52+I53+I56+I59</f>
        <v>0</v>
      </c>
      <c r="J51" s="232">
        <f>J52+J53+J56+J59</f>
        <v>0</v>
      </c>
      <c r="K51" s="232">
        <f>K52+K53+K56+K59</f>
        <v>0</v>
      </c>
      <c r="L51" s="75"/>
      <c r="M51" s="152"/>
      <c r="P51" s="258">
        <v>300</v>
      </c>
    </row>
    <row r="52" spans="3:16" s="63" customFormat="1" ht="15" customHeight="1">
      <c r="C52" s="74"/>
      <c r="D52" s="249" t="s">
        <v>465</v>
      </c>
      <c r="E52" s="204" t="s">
        <v>275</v>
      </c>
      <c r="F52" s="205" t="s">
        <v>305</v>
      </c>
      <c r="G52" s="232">
        <f t="shared" si="0"/>
        <v>20.6677</v>
      </c>
      <c r="H52" s="233">
        <v>20.6677</v>
      </c>
      <c r="I52" s="233"/>
      <c r="J52" s="233"/>
      <c r="K52" s="233"/>
      <c r="L52" s="75"/>
      <c r="M52" s="152"/>
      <c r="P52" s="258">
        <v>310</v>
      </c>
    </row>
    <row r="53" spans="3:16" s="63" customFormat="1" ht="15" customHeight="1">
      <c r="C53" s="74"/>
      <c r="D53" s="249" t="s">
        <v>466</v>
      </c>
      <c r="E53" s="204" t="s">
        <v>570</v>
      </c>
      <c r="F53" s="205" t="s">
        <v>306</v>
      </c>
      <c r="G53" s="232">
        <f t="shared" si="0"/>
        <v>0</v>
      </c>
      <c r="H53" s="232">
        <f>SUM(H54:H55)</f>
        <v>0</v>
      </c>
      <c r="I53" s="232">
        <f>SUM(I54:I55)</f>
        <v>0</v>
      </c>
      <c r="J53" s="232">
        <f>SUM(J54:J55)</f>
        <v>0</v>
      </c>
      <c r="K53" s="232">
        <f>SUM(K54:K55)</f>
        <v>0</v>
      </c>
      <c r="L53" s="75"/>
      <c r="M53" s="152"/>
      <c r="P53" s="258">
        <v>320</v>
      </c>
    </row>
    <row r="54" spans="3:16" s="63" customFormat="1" ht="12.75" hidden="1">
      <c r="C54" s="74"/>
      <c r="D54" s="256" t="s">
        <v>554</v>
      </c>
      <c r="E54" s="255"/>
      <c r="F54" s="224" t="s">
        <v>306</v>
      </c>
      <c r="G54" s="212"/>
      <c r="H54" s="212"/>
      <c r="I54" s="212"/>
      <c r="J54" s="212"/>
      <c r="K54" s="212"/>
      <c r="L54" s="75"/>
      <c r="M54" s="152"/>
      <c r="P54" s="258"/>
    </row>
    <row r="55" spans="3:16" s="63" customFormat="1" ht="15" customHeight="1">
      <c r="C55" s="74"/>
      <c r="D55" s="251"/>
      <c r="E55" s="247" t="s">
        <v>399</v>
      </c>
      <c r="F55" s="210"/>
      <c r="G55" s="210"/>
      <c r="H55" s="210"/>
      <c r="I55" s="210"/>
      <c r="J55" s="210"/>
      <c r="K55" s="211"/>
      <c r="L55" s="75"/>
      <c r="M55" s="152"/>
      <c r="P55" s="258"/>
    </row>
    <row r="56" spans="3:16" s="63" customFormat="1" ht="15" customHeight="1">
      <c r="C56" s="74"/>
      <c r="D56" s="249" t="s">
        <v>467</v>
      </c>
      <c r="E56" s="204" t="s">
        <v>571</v>
      </c>
      <c r="F56" s="205" t="s">
        <v>307</v>
      </c>
      <c r="G56" s="232">
        <f t="shared" si="0"/>
        <v>0</v>
      </c>
      <c r="H56" s="232">
        <f>SUM(H57:H58)</f>
        <v>0</v>
      </c>
      <c r="I56" s="232">
        <f>SUM(I57:I58)</f>
        <v>0</v>
      </c>
      <c r="J56" s="232">
        <f>SUM(J57:J58)</f>
        <v>0</v>
      </c>
      <c r="K56" s="232">
        <f>SUM(K57:K58)</f>
        <v>0</v>
      </c>
      <c r="L56" s="75"/>
      <c r="M56" s="152"/>
      <c r="P56" s="258"/>
    </row>
    <row r="57" spans="3:16" s="63" customFormat="1" ht="12.75" hidden="1" customHeight="1">
      <c r="C57" s="74"/>
      <c r="D57" s="256" t="s">
        <v>555</v>
      </c>
      <c r="E57" s="255"/>
      <c r="F57" s="224" t="s">
        <v>307</v>
      </c>
      <c r="G57" s="212"/>
      <c r="H57" s="212"/>
      <c r="I57" s="212"/>
      <c r="J57" s="212"/>
      <c r="K57" s="212"/>
      <c r="L57" s="75"/>
      <c r="M57" s="152"/>
      <c r="P57" s="258"/>
    </row>
    <row r="58" spans="3:16" s="63" customFormat="1" ht="15" customHeight="1">
      <c r="C58" s="74"/>
      <c r="D58" s="251"/>
      <c r="E58" s="247" t="s">
        <v>399</v>
      </c>
      <c r="F58" s="210"/>
      <c r="G58" s="210"/>
      <c r="H58" s="210"/>
      <c r="I58" s="210"/>
      <c r="J58" s="210"/>
      <c r="K58" s="211"/>
      <c r="L58" s="75"/>
      <c r="M58" s="152"/>
      <c r="P58" s="258"/>
    </row>
    <row r="59" spans="3:16" s="63" customFormat="1" ht="15" customHeight="1">
      <c r="C59" s="74"/>
      <c r="D59" s="249" t="s">
        <v>468</v>
      </c>
      <c r="E59" s="204" t="s">
        <v>572</v>
      </c>
      <c r="F59" s="205" t="s">
        <v>308</v>
      </c>
      <c r="G59" s="232">
        <f t="shared" si="0"/>
        <v>0</v>
      </c>
      <c r="H59" s="232">
        <f>SUM(H60:H61)</f>
        <v>0</v>
      </c>
      <c r="I59" s="232">
        <f>SUM(I60:I61)</f>
        <v>0</v>
      </c>
      <c r="J59" s="232">
        <f>SUM(J60:J61)</f>
        <v>0</v>
      </c>
      <c r="K59" s="232">
        <f>SUM(K60:K61)</f>
        <v>0</v>
      </c>
      <c r="L59" s="75"/>
      <c r="M59" s="152"/>
      <c r="P59" s="258">
        <v>330</v>
      </c>
    </row>
    <row r="60" spans="3:16" s="63" customFormat="1" ht="12.75" hidden="1" customHeight="1">
      <c r="C60" s="74"/>
      <c r="D60" s="256" t="s">
        <v>556</v>
      </c>
      <c r="E60" s="255"/>
      <c r="F60" s="224" t="s">
        <v>308</v>
      </c>
      <c r="G60" s="212"/>
      <c r="H60" s="212"/>
      <c r="I60" s="212"/>
      <c r="J60" s="212"/>
      <c r="K60" s="212"/>
      <c r="L60" s="75"/>
      <c r="M60" s="152"/>
      <c r="P60" s="258"/>
    </row>
    <row r="61" spans="3:16" s="63" customFormat="1" ht="15" customHeight="1">
      <c r="C61" s="74"/>
      <c r="D61" s="251"/>
      <c r="E61" s="247" t="s">
        <v>399</v>
      </c>
      <c r="F61" s="210"/>
      <c r="G61" s="210"/>
      <c r="H61" s="210"/>
      <c r="I61" s="210"/>
      <c r="J61" s="210"/>
      <c r="K61" s="211"/>
      <c r="L61" s="75"/>
      <c r="M61" s="152"/>
      <c r="P61" s="258"/>
    </row>
    <row r="62" spans="3:16" s="63" customFormat="1" ht="15" customHeight="1">
      <c r="C62" s="74"/>
      <c r="D62" s="249" t="s">
        <v>469</v>
      </c>
      <c r="E62" s="230" t="s">
        <v>196</v>
      </c>
      <c r="F62" s="205" t="s">
        <v>309</v>
      </c>
      <c r="G62" s="232">
        <f t="shared" si="0"/>
        <v>0</v>
      </c>
      <c r="H62" s="232">
        <f>H64+H65+H66</f>
        <v>0</v>
      </c>
      <c r="I62" s="232">
        <f>I63+I65+I66</f>
        <v>0</v>
      </c>
      <c r="J62" s="232">
        <f>J63+J64+J66</f>
        <v>0</v>
      </c>
      <c r="K62" s="232">
        <f>K63+K64+K65</f>
        <v>0</v>
      </c>
      <c r="L62" s="75"/>
      <c r="M62" s="152"/>
      <c r="P62" s="258">
        <v>340</v>
      </c>
    </row>
    <row r="63" spans="3:16" s="63" customFormat="1" ht="15" customHeight="1">
      <c r="C63" s="74"/>
      <c r="D63" s="249" t="s">
        <v>470</v>
      </c>
      <c r="E63" s="203" t="s">
        <v>157</v>
      </c>
      <c r="F63" s="205" t="s">
        <v>310</v>
      </c>
      <c r="G63" s="232">
        <f t="shared" si="0"/>
        <v>0</v>
      </c>
      <c r="H63" s="207"/>
      <c r="I63" s="233"/>
      <c r="J63" s="233"/>
      <c r="K63" s="233"/>
      <c r="L63" s="75"/>
      <c r="M63" s="152"/>
      <c r="P63" s="258">
        <v>350</v>
      </c>
    </row>
    <row r="64" spans="3:16" s="63" customFormat="1" ht="15" customHeight="1">
      <c r="C64" s="74"/>
      <c r="D64" s="249" t="s">
        <v>471</v>
      </c>
      <c r="E64" s="203" t="s">
        <v>158</v>
      </c>
      <c r="F64" s="205" t="s">
        <v>311</v>
      </c>
      <c r="G64" s="232">
        <f t="shared" si="0"/>
        <v>0</v>
      </c>
      <c r="H64" s="233"/>
      <c r="I64" s="234"/>
      <c r="J64" s="233"/>
      <c r="K64" s="233"/>
      <c r="L64" s="75"/>
      <c r="M64" s="152"/>
      <c r="P64" s="258">
        <v>360</v>
      </c>
    </row>
    <row r="65" spans="3:16" s="63" customFormat="1" ht="15" customHeight="1">
      <c r="C65" s="74"/>
      <c r="D65" s="249" t="s">
        <v>472</v>
      </c>
      <c r="E65" s="203" t="s">
        <v>159</v>
      </c>
      <c r="F65" s="205" t="s">
        <v>312</v>
      </c>
      <c r="G65" s="232">
        <f t="shared" si="0"/>
        <v>0</v>
      </c>
      <c r="H65" s="233"/>
      <c r="I65" s="233"/>
      <c r="J65" s="207"/>
      <c r="K65" s="233"/>
      <c r="L65" s="75"/>
      <c r="M65" s="152"/>
      <c r="P65" s="258">
        <v>370</v>
      </c>
    </row>
    <row r="66" spans="3:16" s="63" customFormat="1" ht="15" customHeight="1">
      <c r="C66" s="74"/>
      <c r="D66" s="249" t="s">
        <v>473</v>
      </c>
      <c r="E66" s="203" t="s">
        <v>197</v>
      </c>
      <c r="F66" s="205" t="s">
        <v>313</v>
      </c>
      <c r="G66" s="232">
        <f t="shared" si="0"/>
        <v>0</v>
      </c>
      <c r="H66" s="233"/>
      <c r="I66" s="233"/>
      <c r="J66" s="233"/>
      <c r="K66" s="207"/>
      <c r="L66" s="75"/>
      <c r="M66" s="152"/>
      <c r="P66" s="258">
        <v>380</v>
      </c>
    </row>
    <row r="67" spans="3:16" s="63" customFormat="1" ht="15" customHeight="1">
      <c r="C67" s="74"/>
      <c r="D67" s="249" t="s">
        <v>474</v>
      </c>
      <c r="E67" s="231" t="s">
        <v>200</v>
      </c>
      <c r="F67" s="205" t="s">
        <v>314</v>
      </c>
      <c r="G67" s="232">
        <f t="shared" si="0"/>
        <v>0</v>
      </c>
      <c r="H67" s="233"/>
      <c r="I67" s="233"/>
      <c r="J67" s="233"/>
      <c r="K67" s="233"/>
      <c r="L67" s="75"/>
      <c r="M67" s="152"/>
      <c r="P67" s="258"/>
    </row>
    <row r="68" spans="3:16" s="63" customFormat="1" ht="15" customHeight="1">
      <c r="C68" s="74"/>
      <c r="D68" s="249" t="s">
        <v>475</v>
      </c>
      <c r="E68" s="230" t="s">
        <v>573</v>
      </c>
      <c r="F68" s="252" t="s">
        <v>315</v>
      </c>
      <c r="G68" s="232">
        <f t="shared" si="0"/>
        <v>20.3949</v>
      </c>
      <c r="H68" s="232">
        <f>H69+H71+H74+H77</f>
        <v>20.3949</v>
      </c>
      <c r="I68" s="232">
        <f>I69+I71+I74+I77</f>
        <v>0</v>
      </c>
      <c r="J68" s="232">
        <f>J69+J71+J74+J77</f>
        <v>0</v>
      </c>
      <c r="K68" s="232">
        <f>K69+K71+K74+K77</f>
        <v>0</v>
      </c>
      <c r="L68" s="75"/>
      <c r="M68" s="152"/>
      <c r="P68" s="258">
        <v>390</v>
      </c>
    </row>
    <row r="69" spans="3:16" s="63" customFormat="1" ht="22.5">
      <c r="C69" s="74"/>
      <c r="D69" s="249" t="s">
        <v>476</v>
      </c>
      <c r="E69" s="204" t="s">
        <v>574</v>
      </c>
      <c r="F69" s="205" t="s">
        <v>316</v>
      </c>
      <c r="G69" s="232">
        <f t="shared" si="0"/>
        <v>20.3949</v>
      </c>
      <c r="H69" s="233">
        <v>20.3949</v>
      </c>
      <c r="I69" s="233"/>
      <c r="J69" s="233"/>
      <c r="K69" s="233"/>
      <c r="L69" s="75"/>
      <c r="M69" s="152"/>
      <c r="P69" s="258"/>
    </row>
    <row r="70" spans="3:16" s="63" customFormat="1" ht="15" customHeight="1">
      <c r="C70" s="74"/>
      <c r="D70" s="249" t="s">
        <v>560</v>
      </c>
      <c r="E70" s="206" t="s">
        <v>547</v>
      </c>
      <c r="F70" s="205" t="s">
        <v>317</v>
      </c>
      <c r="G70" s="232">
        <f t="shared" si="0"/>
        <v>0</v>
      </c>
      <c r="H70" s="233"/>
      <c r="I70" s="233"/>
      <c r="J70" s="233"/>
      <c r="K70" s="233"/>
      <c r="L70" s="75"/>
      <c r="M70" s="152"/>
      <c r="P70" s="258"/>
    </row>
    <row r="71" spans="3:16" s="63" customFormat="1" ht="15" customHeight="1">
      <c r="C71" s="74"/>
      <c r="D71" s="249" t="s">
        <v>477</v>
      </c>
      <c r="E71" s="204" t="s">
        <v>286</v>
      </c>
      <c r="F71" s="205" t="s">
        <v>318</v>
      </c>
      <c r="G71" s="232">
        <f t="shared" si="0"/>
        <v>0</v>
      </c>
      <c r="H71" s="233"/>
      <c r="I71" s="233"/>
      <c r="J71" s="233"/>
      <c r="K71" s="233"/>
      <c r="L71" s="75"/>
      <c r="M71" s="152"/>
      <c r="P71" s="258"/>
    </row>
    <row r="72" spans="3:16" s="63" customFormat="1" ht="15" customHeight="1">
      <c r="C72" s="74"/>
      <c r="D72" s="249" t="s">
        <v>561</v>
      </c>
      <c r="E72" s="206" t="s">
        <v>575</v>
      </c>
      <c r="F72" s="205" t="s">
        <v>319</v>
      </c>
      <c r="G72" s="232">
        <f t="shared" si="0"/>
        <v>0</v>
      </c>
      <c r="H72" s="233"/>
      <c r="I72" s="233"/>
      <c r="J72" s="233"/>
      <c r="K72" s="233"/>
      <c r="L72" s="75"/>
      <c r="M72" s="152"/>
      <c r="P72" s="258"/>
    </row>
    <row r="73" spans="3:16" s="63" customFormat="1" ht="15" customHeight="1">
      <c r="C73" s="74"/>
      <c r="D73" s="249" t="s">
        <v>562</v>
      </c>
      <c r="E73" s="208" t="s">
        <v>547</v>
      </c>
      <c r="F73" s="205" t="s">
        <v>320</v>
      </c>
      <c r="G73" s="232">
        <f t="shared" si="0"/>
        <v>0</v>
      </c>
      <c r="H73" s="233"/>
      <c r="I73" s="233"/>
      <c r="J73" s="233"/>
      <c r="K73" s="233"/>
      <c r="L73" s="75"/>
      <c r="M73" s="152"/>
      <c r="P73" s="258"/>
    </row>
    <row r="74" spans="3:16" s="63" customFormat="1" ht="15" customHeight="1">
      <c r="C74" s="74"/>
      <c r="D74" s="249" t="s">
        <v>478</v>
      </c>
      <c r="E74" s="204" t="s">
        <v>576</v>
      </c>
      <c r="F74" s="205" t="s">
        <v>321</v>
      </c>
      <c r="G74" s="232">
        <f t="shared" si="0"/>
        <v>0</v>
      </c>
      <c r="H74" s="232">
        <f>SUM(H75:H76)</f>
        <v>0</v>
      </c>
      <c r="I74" s="232">
        <f>SUM(I75:I76)</f>
        <v>0</v>
      </c>
      <c r="J74" s="232">
        <f>SUM(J75:J76)</f>
        <v>0</v>
      </c>
      <c r="K74" s="232">
        <f>SUM(K75:K76)</f>
        <v>0</v>
      </c>
      <c r="L74" s="75"/>
      <c r="M74" s="152"/>
      <c r="P74" s="258"/>
    </row>
    <row r="75" spans="3:16" s="63" customFormat="1" ht="12.75" hidden="1" customHeight="1">
      <c r="C75" s="74"/>
      <c r="D75" s="256" t="s">
        <v>568</v>
      </c>
      <c r="E75" s="255"/>
      <c r="F75" s="224" t="s">
        <v>321</v>
      </c>
      <c r="G75" s="212"/>
      <c r="H75" s="212"/>
      <c r="I75" s="212"/>
      <c r="J75" s="212"/>
      <c r="K75" s="212"/>
      <c r="L75" s="75"/>
      <c r="M75" s="152"/>
      <c r="P75" s="258"/>
    </row>
    <row r="76" spans="3:16" s="63" customFormat="1" ht="15" customHeight="1">
      <c r="C76" s="74"/>
      <c r="D76" s="251"/>
      <c r="E76" s="247" t="s">
        <v>399</v>
      </c>
      <c r="F76" s="210"/>
      <c r="G76" s="210"/>
      <c r="H76" s="210"/>
      <c r="I76" s="210"/>
      <c r="J76" s="210"/>
      <c r="K76" s="211"/>
      <c r="L76" s="75"/>
      <c r="M76" s="152"/>
      <c r="P76" s="258"/>
    </row>
    <row r="77" spans="3:16" s="63" customFormat="1" ht="15" customHeight="1">
      <c r="C77" s="74"/>
      <c r="D77" s="249" t="s">
        <v>479</v>
      </c>
      <c r="E77" s="248" t="s">
        <v>548</v>
      </c>
      <c r="F77" s="205" t="s">
        <v>322</v>
      </c>
      <c r="G77" s="232">
        <f t="shared" si="0"/>
        <v>0</v>
      </c>
      <c r="H77" s="233"/>
      <c r="I77" s="233"/>
      <c r="J77" s="233"/>
      <c r="K77" s="233"/>
      <c r="L77" s="75"/>
      <c r="M77" s="152"/>
      <c r="P77" s="258">
        <v>410</v>
      </c>
    </row>
    <row r="78" spans="3:16" s="63" customFormat="1" ht="15" customHeight="1">
      <c r="C78" s="74"/>
      <c r="D78" s="249" t="s">
        <v>480</v>
      </c>
      <c r="E78" s="230" t="s">
        <v>198</v>
      </c>
      <c r="F78" s="205" t="s">
        <v>323</v>
      </c>
      <c r="G78" s="232">
        <f t="shared" si="0"/>
        <v>0</v>
      </c>
      <c r="H78" s="233"/>
      <c r="I78" s="233"/>
      <c r="J78" s="233"/>
      <c r="K78" s="233"/>
      <c r="L78" s="75"/>
      <c r="M78" s="152"/>
      <c r="P78" s="258">
        <v>440</v>
      </c>
    </row>
    <row r="79" spans="3:16" s="63" customFormat="1" ht="15" customHeight="1">
      <c r="C79" s="74"/>
      <c r="D79" s="249" t="s">
        <v>481</v>
      </c>
      <c r="E79" s="230" t="s">
        <v>199</v>
      </c>
      <c r="F79" s="205" t="s">
        <v>324</v>
      </c>
      <c r="G79" s="232">
        <f t="shared" si="0"/>
        <v>0</v>
      </c>
      <c r="H79" s="233"/>
      <c r="I79" s="233"/>
      <c r="J79" s="233"/>
      <c r="K79" s="233"/>
      <c r="L79" s="75"/>
      <c r="M79" s="152"/>
      <c r="P79" s="258">
        <v>450</v>
      </c>
    </row>
    <row r="80" spans="3:16" s="63" customFormat="1" ht="15" customHeight="1">
      <c r="C80" s="74"/>
      <c r="D80" s="249" t="s">
        <v>482</v>
      </c>
      <c r="E80" s="230" t="s">
        <v>201</v>
      </c>
      <c r="F80" s="205" t="s">
        <v>325</v>
      </c>
      <c r="G80" s="232">
        <f t="shared" si="0"/>
        <v>0.27279999999999999</v>
      </c>
      <c r="H80" s="233">
        <v>0.27279999999999999</v>
      </c>
      <c r="I80" s="233"/>
      <c r="J80" s="233"/>
      <c r="K80" s="233"/>
      <c r="L80" s="75"/>
      <c r="M80" s="152"/>
      <c r="P80" s="258">
        <v>470</v>
      </c>
    </row>
    <row r="81" spans="3:16" s="63" customFormat="1" ht="15" customHeight="1">
      <c r="C81" s="74"/>
      <c r="D81" s="249" t="s">
        <v>483</v>
      </c>
      <c r="E81" s="230" t="s">
        <v>544</v>
      </c>
      <c r="F81" s="205" t="s">
        <v>326</v>
      </c>
      <c r="G81" s="232">
        <f t="shared" si="0"/>
        <v>0</v>
      </c>
      <c r="H81" s="233"/>
      <c r="I81" s="233"/>
      <c r="J81" s="233"/>
      <c r="K81" s="233"/>
      <c r="L81" s="75"/>
      <c r="M81" s="152"/>
      <c r="P81" s="258">
        <v>480</v>
      </c>
    </row>
    <row r="82" spans="3:16" s="63" customFormat="1" ht="15" customHeight="1">
      <c r="C82" s="74"/>
      <c r="D82" s="249" t="s">
        <v>484</v>
      </c>
      <c r="E82" s="204" t="s">
        <v>298</v>
      </c>
      <c r="F82" s="205" t="s">
        <v>327</v>
      </c>
      <c r="G82" s="232">
        <f t="shared" si="0"/>
        <v>0</v>
      </c>
      <c r="H82" s="233"/>
      <c r="I82" s="233"/>
      <c r="J82" s="233"/>
      <c r="K82" s="233"/>
      <c r="L82" s="75"/>
      <c r="M82" s="152"/>
      <c r="P82" s="258">
        <v>490</v>
      </c>
    </row>
    <row r="83" spans="3:16" s="63" customFormat="1" ht="15" customHeight="1">
      <c r="C83" s="74"/>
      <c r="D83" s="249" t="s">
        <v>485</v>
      </c>
      <c r="E83" s="230" t="s">
        <v>488</v>
      </c>
      <c r="F83" s="205" t="s">
        <v>328</v>
      </c>
      <c r="G83" s="232">
        <f t="shared" si="0"/>
        <v>0</v>
      </c>
      <c r="H83" s="233"/>
      <c r="I83" s="233"/>
      <c r="J83" s="233"/>
      <c r="K83" s="233"/>
      <c r="L83" s="75"/>
      <c r="M83" s="152"/>
      <c r="P83" s="258"/>
    </row>
    <row r="84" spans="3:16" s="63" customFormat="1" ht="22.5">
      <c r="C84" s="74"/>
      <c r="D84" s="249" t="s">
        <v>486</v>
      </c>
      <c r="E84" s="231" t="s">
        <v>301</v>
      </c>
      <c r="F84" s="205" t="s">
        <v>329</v>
      </c>
      <c r="G84" s="232">
        <f t="shared" si="0"/>
        <v>0</v>
      </c>
      <c r="H84" s="232">
        <f>H81-H83</f>
        <v>0</v>
      </c>
      <c r="I84" s="232">
        <f>I81-I83</f>
        <v>0</v>
      </c>
      <c r="J84" s="232">
        <f>J81-J83</f>
        <v>0</v>
      </c>
      <c r="K84" s="232">
        <f>K81-K83</f>
        <v>0</v>
      </c>
      <c r="L84" s="75"/>
      <c r="M84" s="152"/>
      <c r="P84" s="258"/>
    </row>
    <row r="85" spans="3:16" s="63" customFormat="1" ht="15" customHeight="1">
      <c r="C85" s="74"/>
      <c r="D85" s="249" t="s">
        <v>487</v>
      </c>
      <c r="E85" s="230" t="s">
        <v>202</v>
      </c>
      <c r="F85" s="205" t="s">
        <v>330</v>
      </c>
      <c r="G85" s="232">
        <f t="shared" si="0"/>
        <v>0</v>
      </c>
      <c r="H85" s="232">
        <f>(H51+H62+H67)-(H68+H78+H79+H80+H81)</f>
        <v>0</v>
      </c>
      <c r="I85" s="232">
        <f>(I51+I62+I67)-(I68+I78+I79+I80+I81)</f>
        <v>0</v>
      </c>
      <c r="J85" s="232">
        <f>(J51+J62+J67)-(J68+J78+J79+J80+J81)</f>
        <v>0</v>
      </c>
      <c r="K85" s="232">
        <f>(K51+K62+K67)-(K68+K78+K79+K80+K81)</f>
        <v>0</v>
      </c>
      <c r="L85" s="75"/>
      <c r="M85" s="152"/>
      <c r="P85" s="258">
        <v>500</v>
      </c>
    </row>
    <row r="86" spans="3:16" s="63" customFormat="1" ht="15" customHeight="1">
      <c r="C86" s="74"/>
      <c r="D86" s="306" t="s">
        <v>267</v>
      </c>
      <c r="E86" s="307"/>
      <c r="F86" s="307"/>
      <c r="G86" s="307"/>
      <c r="H86" s="307"/>
      <c r="I86" s="307"/>
      <c r="J86" s="307"/>
      <c r="K86" s="308"/>
      <c r="L86" s="75"/>
      <c r="M86" s="152"/>
      <c r="P86" s="259"/>
    </row>
    <row r="87" spans="3:16" s="63" customFormat="1" ht="15" customHeight="1">
      <c r="C87" s="74"/>
      <c r="D87" s="249" t="s">
        <v>489</v>
      </c>
      <c r="E87" s="230" t="s">
        <v>203</v>
      </c>
      <c r="F87" s="205" t="s">
        <v>331</v>
      </c>
      <c r="G87" s="232">
        <f t="shared" si="0"/>
        <v>31.564</v>
      </c>
      <c r="H87" s="233">
        <v>31.564</v>
      </c>
      <c r="I87" s="233"/>
      <c r="J87" s="233"/>
      <c r="K87" s="233"/>
      <c r="L87" s="75"/>
      <c r="M87" s="152"/>
      <c r="P87" s="258">
        <v>600</v>
      </c>
    </row>
    <row r="88" spans="3:16" s="63" customFormat="1" ht="15" customHeight="1">
      <c r="C88" s="74"/>
      <c r="D88" s="249" t="s">
        <v>490</v>
      </c>
      <c r="E88" s="230" t="s">
        <v>204</v>
      </c>
      <c r="F88" s="205" t="s">
        <v>332</v>
      </c>
      <c r="G88" s="232">
        <f t="shared" si="0"/>
        <v>26.145199999999999</v>
      </c>
      <c r="H88" s="233">
        <v>26.145199999999999</v>
      </c>
      <c r="I88" s="233"/>
      <c r="J88" s="233"/>
      <c r="K88" s="233"/>
      <c r="L88" s="75"/>
      <c r="M88" s="152"/>
      <c r="P88" s="258">
        <v>610</v>
      </c>
    </row>
    <row r="89" spans="3:16" s="63" customFormat="1" ht="15" customHeight="1">
      <c r="C89" s="74"/>
      <c r="D89" s="249" t="s">
        <v>491</v>
      </c>
      <c r="E89" s="230" t="s">
        <v>205</v>
      </c>
      <c r="F89" s="205" t="s">
        <v>333</v>
      </c>
      <c r="G89" s="232">
        <f t="shared" si="0"/>
        <v>5.4118000000000004</v>
      </c>
      <c r="H89" s="233">
        <v>5.4118000000000004</v>
      </c>
      <c r="I89" s="233"/>
      <c r="J89" s="233"/>
      <c r="K89" s="233"/>
      <c r="L89" s="75"/>
      <c r="M89" s="152"/>
      <c r="P89" s="258">
        <v>620</v>
      </c>
    </row>
    <row r="90" spans="3:16" s="63" customFormat="1" ht="15" customHeight="1">
      <c r="C90" s="74"/>
      <c r="D90" s="306" t="s">
        <v>274</v>
      </c>
      <c r="E90" s="307"/>
      <c r="F90" s="307"/>
      <c r="G90" s="307"/>
      <c r="H90" s="307"/>
      <c r="I90" s="307"/>
      <c r="J90" s="307"/>
      <c r="K90" s="308"/>
      <c r="L90" s="75"/>
      <c r="M90" s="152"/>
      <c r="P90" s="259"/>
    </row>
    <row r="91" spans="3:16" s="63" customFormat="1" ht="15" customHeight="1">
      <c r="C91" s="74"/>
      <c r="D91" s="249" t="s">
        <v>492</v>
      </c>
      <c r="E91" s="230" t="s">
        <v>577</v>
      </c>
      <c r="F91" s="205" t="s">
        <v>334</v>
      </c>
      <c r="G91" s="232">
        <f t="shared" si="0"/>
        <v>864.13799999999992</v>
      </c>
      <c r="H91" s="232">
        <f>SUM(H92:H93)</f>
        <v>276.72399999999999</v>
      </c>
      <c r="I91" s="232">
        <f>SUM(I92:I93)</f>
        <v>0</v>
      </c>
      <c r="J91" s="232">
        <f>SUM(J92:J93)</f>
        <v>356.892</v>
      </c>
      <c r="K91" s="232">
        <f>SUM(K92:K93)</f>
        <v>230.52199999999999</v>
      </c>
      <c r="L91" s="75"/>
      <c r="M91" s="152"/>
      <c r="P91" s="258">
        <v>700</v>
      </c>
    </row>
    <row r="92" spans="3:16" ht="15" customHeight="1">
      <c r="C92" s="58"/>
      <c r="D92" s="250" t="s">
        <v>493</v>
      </c>
      <c r="E92" s="204" t="s">
        <v>206</v>
      </c>
      <c r="F92" s="205" t="s">
        <v>335</v>
      </c>
      <c r="G92" s="232">
        <f t="shared" si="0"/>
        <v>857.16300000000001</v>
      </c>
      <c r="H92" s="235">
        <v>276.72399999999999</v>
      </c>
      <c r="I92" s="235"/>
      <c r="J92" s="235">
        <v>356.892</v>
      </c>
      <c r="K92" s="235">
        <v>223.547</v>
      </c>
      <c r="L92" s="73"/>
      <c r="M92" s="152"/>
      <c r="P92" s="258">
        <v>710</v>
      </c>
    </row>
    <row r="93" spans="3:16" ht="15" customHeight="1">
      <c r="C93" s="58"/>
      <c r="D93" s="250" t="s">
        <v>494</v>
      </c>
      <c r="E93" s="204" t="s">
        <v>578</v>
      </c>
      <c r="F93" s="205" t="s">
        <v>336</v>
      </c>
      <c r="G93" s="232">
        <f t="shared" si="0"/>
        <v>6.9749999999999996</v>
      </c>
      <c r="H93" s="253">
        <f>H96</f>
        <v>0</v>
      </c>
      <c r="I93" s="253">
        <f>I96</f>
        <v>0</v>
      </c>
      <c r="J93" s="253">
        <f>J96</f>
        <v>0</v>
      </c>
      <c r="K93" s="253">
        <f>K96</f>
        <v>6.9749999999999996</v>
      </c>
      <c r="L93" s="73"/>
      <c r="M93" s="152"/>
      <c r="P93" s="258">
        <v>720</v>
      </c>
    </row>
    <row r="94" spans="3:16" ht="15" customHeight="1">
      <c r="C94" s="58"/>
      <c r="D94" s="250" t="s">
        <v>495</v>
      </c>
      <c r="E94" s="206" t="s">
        <v>579</v>
      </c>
      <c r="F94" s="205" t="s">
        <v>338</v>
      </c>
      <c r="G94" s="232">
        <f t="shared" si="0"/>
        <v>0</v>
      </c>
      <c r="H94" s="235"/>
      <c r="I94" s="235"/>
      <c r="J94" s="235"/>
      <c r="K94" s="235"/>
      <c r="L94" s="73"/>
      <c r="M94" s="152"/>
      <c r="P94" s="258">
        <v>730</v>
      </c>
    </row>
    <row r="95" spans="3:16" ht="15" customHeight="1">
      <c r="C95" s="58"/>
      <c r="D95" s="250" t="s">
        <v>496</v>
      </c>
      <c r="E95" s="208" t="s">
        <v>580</v>
      </c>
      <c r="F95" s="205" t="s">
        <v>339</v>
      </c>
      <c r="G95" s="232">
        <f t="shared" si="0"/>
        <v>0</v>
      </c>
      <c r="H95" s="235"/>
      <c r="I95" s="235"/>
      <c r="J95" s="235"/>
      <c r="K95" s="235"/>
      <c r="L95" s="73"/>
      <c r="M95" s="152"/>
      <c r="P95" s="258"/>
    </row>
    <row r="96" spans="3:16" ht="15" customHeight="1">
      <c r="C96" s="58"/>
      <c r="D96" s="250" t="s">
        <v>497</v>
      </c>
      <c r="E96" s="206" t="s">
        <v>549</v>
      </c>
      <c r="F96" s="205" t="s">
        <v>340</v>
      </c>
      <c r="G96" s="232">
        <f t="shared" si="0"/>
        <v>6.9749999999999996</v>
      </c>
      <c r="H96" s="235"/>
      <c r="I96" s="235"/>
      <c r="J96" s="235"/>
      <c r="K96" s="235">
        <v>6.9749999999999996</v>
      </c>
      <c r="L96" s="73"/>
      <c r="M96" s="152"/>
      <c r="P96" s="258">
        <v>740</v>
      </c>
    </row>
    <row r="97" spans="3:16" ht="15" customHeight="1">
      <c r="C97" s="58"/>
      <c r="D97" s="250" t="s">
        <v>498</v>
      </c>
      <c r="E97" s="230" t="s">
        <v>581</v>
      </c>
      <c r="F97" s="205" t="s">
        <v>342</v>
      </c>
      <c r="G97" s="232">
        <f t="shared" si="0"/>
        <v>0</v>
      </c>
      <c r="H97" s="253">
        <f>H98+H114</f>
        <v>0</v>
      </c>
      <c r="I97" s="253">
        <f>I98+I114</f>
        <v>0</v>
      </c>
      <c r="J97" s="253">
        <f>J98+J114</f>
        <v>0</v>
      </c>
      <c r="K97" s="253">
        <f>K98+K114</f>
        <v>0</v>
      </c>
      <c r="L97" s="73"/>
      <c r="M97" s="152"/>
      <c r="P97" s="258">
        <v>750</v>
      </c>
    </row>
    <row r="98" spans="3:16" ht="15" customHeight="1">
      <c r="C98" s="58"/>
      <c r="D98" s="250" t="s">
        <v>499</v>
      </c>
      <c r="E98" s="204" t="s">
        <v>344</v>
      </c>
      <c r="F98" s="205" t="s">
        <v>343</v>
      </c>
      <c r="G98" s="232">
        <f t="shared" si="0"/>
        <v>0</v>
      </c>
      <c r="H98" s="253">
        <f>H99+H100</f>
        <v>0</v>
      </c>
      <c r="I98" s="253">
        <f>I99+I100</f>
        <v>0</v>
      </c>
      <c r="J98" s="253">
        <f>J99+J100</f>
        <v>0</v>
      </c>
      <c r="K98" s="253">
        <f>K99+K100</f>
        <v>0</v>
      </c>
      <c r="L98" s="73"/>
      <c r="M98" s="152"/>
      <c r="P98" s="258">
        <v>760</v>
      </c>
    </row>
    <row r="99" spans="3:16" ht="15" customHeight="1">
      <c r="C99" s="58"/>
      <c r="D99" s="250" t="s">
        <v>500</v>
      </c>
      <c r="E99" s="206" t="s">
        <v>287</v>
      </c>
      <c r="F99" s="205" t="s">
        <v>345</v>
      </c>
      <c r="G99" s="232">
        <f t="shared" si="0"/>
        <v>0</v>
      </c>
      <c r="H99" s="235"/>
      <c r="I99" s="235"/>
      <c r="J99" s="235"/>
      <c r="K99" s="235"/>
      <c r="L99" s="73"/>
      <c r="M99" s="152"/>
      <c r="P99" s="258"/>
    </row>
    <row r="100" spans="3:16" ht="15" customHeight="1">
      <c r="C100" s="58"/>
      <c r="D100" s="250" t="s">
        <v>501</v>
      </c>
      <c r="E100" s="206" t="s">
        <v>582</v>
      </c>
      <c r="F100" s="205" t="s">
        <v>346</v>
      </c>
      <c r="G100" s="232">
        <f t="shared" si="0"/>
        <v>0</v>
      </c>
      <c r="H100" s="253">
        <f>H101+H104+H107+H110+H111+H112+H113</f>
        <v>0</v>
      </c>
      <c r="I100" s="253">
        <f>I101+I104+I107+I110+I111+I112+I113</f>
        <v>0</v>
      </c>
      <c r="J100" s="253">
        <f>J101+J104+J107+J110+J111+J112+J113</f>
        <v>0</v>
      </c>
      <c r="K100" s="253">
        <f>K101+K104+K107+K110+K111+K112+K113</f>
        <v>0</v>
      </c>
      <c r="L100" s="73"/>
      <c r="M100" s="152"/>
      <c r="P100" s="258"/>
    </row>
    <row r="101" spans="3:16" ht="33.75">
      <c r="C101" s="58"/>
      <c r="D101" s="250" t="s">
        <v>502</v>
      </c>
      <c r="E101" s="208" t="s">
        <v>583</v>
      </c>
      <c r="F101" s="205" t="s">
        <v>347</v>
      </c>
      <c r="G101" s="232">
        <f t="shared" si="0"/>
        <v>0</v>
      </c>
      <c r="H101" s="241">
        <f>H102+H103</f>
        <v>0</v>
      </c>
      <c r="I101" s="241">
        <f>I102+I103</f>
        <v>0</v>
      </c>
      <c r="J101" s="241">
        <f>J102+J103</f>
        <v>0</v>
      </c>
      <c r="K101" s="241">
        <f>K102+K103</f>
        <v>0</v>
      </c>
      <c r="L101" s="73"/>
      <c r="M101" s="152"/>
      <c r="P101" s="258"/>
    </row>
    <row r="102" spans="3:16" ht="15" customHeight="1">
      <c r="C102" s="58"/>
      <c r="D102" s="250" t="s">
        <v>504</v>
      </c>
      <c r="E102" s="209" t="s">
        <v>348</v>
      </c>
      <c r="F102" s="205" t="s">
        <v>349</v>
      </c>
      <c r="G102" s="232">
        <f t="shared" si="0"/>
        <v>0</v>
      </c>
      <c r="H102" s="235"/>
      <c r="I102" s="235"/>
      <c r="J102" s="235"/>
      <c r="K102" s="235"/>
      <c r="L102" s="73"/>
      <c r="M102" s="152"/>
      <c r="P102" s="258"/>
    </row>
    <row r="103" spans="3:16" ht="15" customHeight="1">
      <c r="C103" s="58"/>
      <c r="D103" s="250" t="s">
        <v>505</v>
      </c>
      <c r="E103" s="209" t="s">
        <v>350</v>
      </c>
      <c r="F103" s="205" t="s">
        <v>351</v>
      </c>
      <c r="G103" s="232">
        <f t="shared" si="0"/>
        <v>0</v>
      </c>
      <c r="H103" s="235"/>
      <c r="I103" s="235"/>
      <c r="J103" s="235"/>
      <c r="K103" s="235"/>
      <c r="L103" s="73"/>
      <c r="M103" s="152"/>
      <c r="P103" s="258"/>
    </row>
    <row r="104" spans="3:16" ht="33.75">
      <c r="C104" s="58"/>
      <c r="D104" s="250" t="s">
        <v>503</v>
      </c>
      <c r="E104" s="208" t="s">
        <v>584</v>
      </c>
      <c r="F104" s="205" t="s">
        <v>352</v>
      </c>
      <c r="G104" s="232">
        <f t="shared" si="0"/>
        <v>0</v>
      </c>
      <c r="H104" s="241">
        <f>H105+H106</f>
        <v>0</v>
      </c>
      <c r="I104" s="241">
        <f>I105+I106</f>
        <v>0</v>
      </c>
      <c r="J104" s="241">
        <f>J105+J106</f>
        <v>0</v>
      </c>
      <c r="K104" s="241">
        <f>K105+K106</f>
        <v>0</v>
      </c>
      <c r="L104" s="73"/>
      <c r="M104" s="152"/>
      <c r="P104" s="258"/>
    </row>
    <row r="105" spans="3:16" ht="15" customHeight="1">
      <c r="C105" s="58"/>
      <c r="D105" s="250" t="s">
        <v>506</v>
      </c>
      <c r="E105" s="209" t="s">
        <v>348</v>
      </c>
      <c r="F105" s="205" t="s">
        <v>353</v>
      </c>
      <c r="G105" s="232">
        <f t="shared" si="0"/>
        <v>0</v>
      </c>
      <c r="H105" s="235"/>
      <c r="I105" s="235"/>
      <c r="J105" s="235"/>
      <c r="K105" s="235"/>
      <c r="L105" s="73"/>
      <c r="M105" s="152"/>
      <c r="P105" s="258"/>
    </row>
    <row r="106" spans="3:16" ht="15" customHeight="1">
      <c r="C106" s="58"/>
      <c r="D106" s="250" t="s">
        <v>507</v>
      </c>
      <c r="E106" s="209" t="s">
        <v>350</v>
      </c>
      <c r="F106" s="205" t="s">
        <v>354</v>
      </c>
      <c r="G106" s="232">
        <f t="shared" si="0"/>
        <v>0</v>
      </c>
      <c r="H106" s="235"/>
      <c r="I106" s="235"/>
      <c r="J106" s="235"/>
      <c r="K106" s="235"/>
      <c r="L106" s="73"/>
      <c r="M106" s="152"/>
      <c r="P106" s="258"/>
    </row>
    <row r="107" spans="3:16" ht="15" customHeight="1">
      <c r="C107" s="58"/>
      <c r="D107" s="250" t="s">
        <v>508</v>
      </c>
      <c r="E107" s="208" t="s">
        <v>585</v>
      </c>
      <c r="F107" s="205" t="s">
        <v>355</v>
      </c>
      <c r="G107" s="232">
        <f t="shared" si="0"/>
        <v>0</v>
      </c>
      <c r="H107" s="241">
        <f>H108+H109</f>
        <v>0</v>
      </c>
      <c r="I107" s="241">
        <f>I108+I109</f>
        <v>0</v>
      </c>
      <c r="J107" s="241">
        <f>J108+J109</f>
        <v>0</v>
      </c>
      <c r="K107" s="241">
        <f>K108+K109</f>
        <v>0</v>
      </c>
      <c r="L107" s="73"/>
      <c r="M107" s="152"/>
      <c r="P107" s="258"/>
    </row>
    <row r="108" spans="3:16" ht="15" customHeight="1">
      <c r="C108" s="58"/>
      <c r="D108" s="250" t="s">
        <v>509</v>
      </c>
      <c r="E108" s="209" t="s">
        <v>348</v>
      </c>
      <c r="F108" s="205" t="s">
        <v>356</v>
      </c>
      <c r="G108" s="232">
        <f t="shared" si="0"/>
        <v>0</v>
      </c>
      <c r="H108" s="235"/>
      <c r="I108" s="235"/>
      <c r="J108" s="235"/>
      <c r="K108" s="235"/>
      <c r="L108" s="73"/>
      <c r="M108" s="152"/>
      <c r="P108" s="258"/>
    </row>
    <row r="109" spans="3:16" ht="15" customHeight="1">
      <c r="C109" s="58"/>
      <c r="D109" s="250" t="s">
        <v>510</v>
      </c>
      <c r="E109" s="209" t="s">
        <v>350</v>
      </c>
      <c r="F109" s="205" t="s">
        <v>357</v>
      </c>
      <c r="G109" s="232">
        <f t="shared" si="0"/>
        <v>0</v>
      </c>
      <c r="H109" s="235"/>
      <c r="I109" s="235"/>
      <c r="J109" s="235"/>
      <c r="K109" s="235"/>
      <c r="L109" s="73"/>
      <c r="M109" s="152"/>
      <c r="P109" s="258"/>
    </row>
    <row r="110" spans="3:16" ht="15" customHeight="1">
      <c r="C110" s="58"/>
      <c r="D110" s="250" t="s">
        <v>511</v>
      </c>
      <c r="E110" s="208" t="s">
        <v>358</v>
      </c>
      <c r="F110" s="205" t="s">
        <v>359</v>
      </c>
      <c r="G110" s="232">
        <f t="shared" si="0"/>
        <v>0</v>
      </c>
      <c r="H110" s="235"/>
      <c r="I110" s="235"/>
      <c r="J110" s="235"/>
      <c r="K110" s="235"/>
      <c r="L110" s="73"/>
      <c r="M110" s="152"/>
      <c r="P110" s="258"/>
    </row>
    <row r="111" spans="3:16" ht="15" customHeight="1">
      <c r="C111" s="58"/>
      <c r="D111" s="250" t="s">
        <v>512</v>
      </c>
      <c r="E111" s="208" t="s">
        <v>360</v>
      </c>
      <c r="F111" s="205" t="s">
        <v>361</v>
      </c>
      <c r="G111" s="232">
        <f t="shared" si="0"/>
        <v>0</v>
      </c>
      <c r="H111" s="235"/>
      <c r="I111" s="235"/>
      <c r="J111" s="235"/>
      <c r="K111" s="235"/>
      <c r="L111" s="73"/>
      <c r="M111" s="152"/>
      <c r="P111" s="258"/>
    </row>
    <row r="112" spans="3:16" ht="33.75">
      <c r="C112" s="58"/>
      <c r="D112" s="250" t="s">
        <v>513</v>
      </c>
      <c r="E112" s="208" t="s">
        <v>550</v>
      </c>
      <c r="F112" s="205" t="s">
        <v>362</v>
      </c>
      <c r="G112" s="232">
        <f t="shared" si="0"/>
        <v>0</v>
      </c>
      <c r="H112" s="235"/>
      <c r="I112" s="235"/>
      <c r="J112" s="235"/>
      <c r="K112" s="235"/>
      <c r="L112" s="73"/>
      <c r="M112" s="152"/>
      <c r="P112" s="258"/>
    </row>
    <row r="113" spans="3:16" ht="22.5">
      <c r="C113" s="58"/>
      <c r="D113" s="250" t="s">
        <v>514</v>
      </c>
      <c r="E113" s="208" t="s">
        <v>363</v>
      </c>
      <c r="F113" s="205" t="s">
        <v>364</v>
      </c>
      <c r="G113" s="232">
        <f t="shared" si="0"/>
        <v>0</v>
      </c>
      <c r="H113" s="235"/>
      <c r="I113" s="235"/>
      <c r="J113" s="235"/>
      <c r="K113" s="235"/>
      <c r="L113" s="73"/>
      <c r="M113" s="152"/>
      <c r="P113" s="258"/>
    </row>
    <row r="114" spans="3:16" ht="15" customHeight="1">
      <c r="C114" s="58"/>
      <c r="D114" s="250" t="s">
        <v>515</v>
      </c>
      <c r="E114" s="204" t="s">
        <v>586</v>
      </c>
      <c r="F114" s="205" t="s">
        <v>365</v>
      </c>
      <c r="G114" s="232">
        <f t="shared" si="0"/>
        <v>0</v>
      </c>
      <c r="H114" s="253">
        <f>H117</f>
        <v>0</v>
      </c>
      <c r="I114" s="253">
        <f>I117</f>
        <v>0</v>
      </c>
      <c r="J114" s="253">
        <f>J117</f>
        <v>0</v>
      </c>
      <c r="K114" s="253">
        <f>K117</f>
        <v>0</v>
      </c>
      <c r="L114" s="73"/>
      <c r="M114" s="152"/>
      <c r="P114" s="258">
        <v>770</v>
      </c>
    </row>
    <row r="115" spans="3:16" ht="15" customHeight="1">
      <c r="C115" s="58"/>
      <c r="D115" s="250" t="s">
        <v>516</v>
      </c>
      <c r="E115" s="206" t="s">
        <v>579</v>
      </c>
      <c r="F115" s="205" t="s">
        <v>366</v>
      </c>
      <c r="G115" s="232">
        <f t="shared" si="0"/>
        <v>0</v>
      </c>
      <c r="H115" s="235"/>
      <c r="I115" s="235"/>
      <c r="J115" s="235"/>
      <c r="K115" s="235"/>
      <c r="L115" s="73"/>
      <c r="M115" s="152"/>
      <c r="P115" s="258">
        <v>780</v>
      </c>
    </row>
    <row r="116" spans="3:16" ht="15" customHeight="1">
      <c r="C116" s="58"/>
      <c r="D116" s="250" t="s">
        <v>517</v>
      </c>
      <c r="E116" s="208" t="s">
        <v>587</v>
      </c>
      <c r="F116" s="205" t="s">
        <v>367</v>
      </c>
      <c r="G116" s="232">
        <f t="shared" si="0"/>
        <v>0</v>
      </c>
      <c r="H116" s="235"/>
      <c r="I116" s="235"/>
      <c r="J116" s="235"/>
      <c r="K116" s="235"/>
      <c r="L116" s="73"/>
      <c r="M116" s="152"/>
      <c r="P116" s="258"/>
    </row>
    <row r="117" spans="3:16" ht="15" customHeight="1">
      <c r="C117" s="58"/>
      <c r="D117" s="250" t="s">
        <v>518</v>
      </c>
      <c r="E117" s="206" t="s">
        <v>549</v>
      </c>
      <c r="F117" s="205" t="s">
        <v>368</v>
      </c>
      <c r="G117" s="232">
        <f t="shared" si="0"/>
        <v>0</v>
      </c>
      <c r="H117" s="235"/>
      <c r="I117" s="235"/>
      <c r="J117" s="235"/>
      <c r="K117" s="235"/>
      <c r="L117" s="73"/>
      <c r="M117" s="152"/>
      <c r="P117" s="258">
        <v>790</v>
      </c>
    </row>
    <row r="118" spans="3:16" ht="15" customHeight="1">
      <c r="C118" s="58"/>
      <c r="D118" s="250" t="s">
        <v>519</v>
      </c>
      <c r="E118" s="231" t="s">
        <v>588</v>
      </c>
      <c r="F118" s="205" t="s">
        <v>369</v>
      </c>
      <c r="G118" s="232">
        <f t="shared" si="0"/>
        <v>0</v>
      </c>
      <c r="H118" s="253">
        <f>SUM(H119:H120)</f>
        <v>0</v>
      </c>
      <c r="I118" s="253">
        <f>SUM(I119:I120)</f>
        <v>0</v>
      </c>
      <c r="J118" s="253">
        <f>SUM(J119:J120)</f>
        <v>0</v>
      </c>
      <c r="K118" s="253">
        <f>SUM(K119:K120)</f>
        <v>0</v>
      </c>
      <c r="L118" s="73"/>
      <c r="M118" s="152"/>
      <c r="P118" s="258"/>
    </row>
    <row r="119" spans="3:16" ht="15" customHeight="1">
      <c r="C119" s="58"/>
      <c r="D119" s="250" t="s">
        <v>520</v>
      </c>
      <c r="E119" s="204" t="s">
        <v>206</v>
      </c>
      <c r="F119" s="205" t="s">
        <v>370</v>
      </c>
      <c r="G119" s="232">
        <f t="shared" si="0"/>
        <v>0</v>
      </c>
      <c r="H119" s="235"/>
      <c r="I119" s="235"/>
      <c r="J119" s="235"/>
      <c r="K119" s="235"/>
      <c r="L119" s="73"/>
      <c r="M119" s="152"/>
      <c r="P119" s="258"/>
    </row>
    <row r="120" spans="3:16" ht="15" customHeight="1">
      <c r="C120" s="58"/>
      <c r="D120" s="250" t="s">
        <v>521</v>
      </c>
      <c r="E120" s="204" t="s">
        <v>578</v>
      </c>
      <c r="F120" s="205" t="s">
        <v>371</v>
      </c>
      <c r="G120" s="232">
        <f t="shared" si="0"/>
        <v>0</v>
      </c>
      <c r="H120" s="253">
        <f>H122</f>
        <v>0</v>
      </c>
      <c r="I120" s="253">
        <f>I122</f>
        <v>0</v>
      </c>
      <c r="J120" s="253">
        <f>J122</f>
        <v>0</v>
      </c>
      <c r="K120" s="253">
        <f>K122</f>
        <v>0</v>
      </c>
      <c r="L120" s="73"/>
      <c r="M120" s="152"/>
      <c r="P120" s="258"/>
    </row>
    <row r="121" spans="3:16" ht="15" customHeight="1">
      <c r="C121" s="58"/>
      <c r="D121" s="250" t="s">
        <v>522</v>
      </c>
      <c r="E121" s="206" t="s">
        <v>337</v>
      </c>
      <c r="F121" s="205" t="s">
        <v>372</v>
      </c>
      <c r="G121" s="232">
        <f t="shared" si="0"/>
        <v>0</v>
      </c>
      <c r="H121" s="235"/>
      <c r="I121" s="235"/>
      <c r="J121" s="235"/>
      <c r="K121" s="235"/>
      <c r="L121" s="73"/>
      <c r="M121" s="152"/>
      <c r="P121" s="258"/>
    </row>
    <row r="122" spans="3:16" ht="15" customHeight="1">
      <c r="C122" s="58"/>
      <c r="D122" s="250" t="s">
        <v>523</v>
      </c>
      <c r="E122" s="206" t="s">
        <v>549</v>
      </c>
      <c r="F122" s="205" t="s">
        <v>373</v>
      </c>
      <c r="G122" s="232">
        <f t="shared" si="0"/>
        <v>0</v>
      </c>
      <c r="H122" s="235"/>
      <c r="I122" s="235"/>
      <c r="J122" s="235"/>
      <c r="K122" s="235"/>
      <c r="L122" s="73"/>
      <c r="M122" s="152"/>
      <c r="P122" s="258"/>
    </row>
    <row r="123" spans="3:16" ht="15" customHeight="1">
      <c r="C123" s="58"/>
      <c r="D123" s="306" t="s">
        <v>268</v>
      </c>
      <c r="E123" s="307"/>
      <c r="F123" s="307"/>
      <c r="G123" s="307"/>
      <c r="H123" s="307"/>
      <c r="I123" s="307"/>
      <c r="J123" s="307"/>
      <c r="K123" s="308"/>
      <c r="L123" s="73"/>
      <c r="M123" s="152"/>
      <c r="P123" s="260"/>
    </row>
    <row r="124" spans="3:16" ht="22.5">
      <c r="C124" s="58"/>
      <c r="D124" s="250" t="s">
        <v>524</v>
      </c>
      <c r="E124" s="230" t="s">
        <v>589</v>
      </c>
      <c r="F124" s="205" t="s">
        <v>374</v>
      </c>
      <c r="G124" s="232">
        <f t="shared" si="0"/>
        <v>0</v>
      </c>
      <c r="H124" s="253">
        <f>SUM( H125:H126)</f>
        <v>0</v>
      </c>
      <c r="I124" s="253">
        <f>SUM( I125:I126)</f>
        <v>0</v>
      </c>
      <c r="J124" s="253">
        <f>SUM( J125:J126)</f>
        <v>0</v>
      </c>
      <c r="K124" s="253">
        <f>SUM( K125:K126)</f>
        <v>0</v>
      </c>
      <c r="L124" s="73"/>
      <c r="M124" s="152"/>
      <c r="P124" s="258">
        <v>800</v>
      </c>
    </row>
    <row r="125" spans="3:16" ht="15" customHeight="1">
      <c r="C125" s="58"/>
      <c r="D125" s="250" t="s">
        <v>525</v>
      </c>
      <c r="E125" s="204" t="s">
        <v>206</v>
      </c>
      <c r="F125" s="205" t="s">
        <v>375</v>
      </c>
      <c r="G125" s="232">
        <f t="shared" si="0"/>
        <v>0</v>
      </c>
      <c r="H125" s="235"/>
      <c r="I125" s="235"/>
      <c r="J125" s="235"/>
      <c r="K125" s="235"/>
      <c r="L125" s="73"/>
      <c r="M125" s="152"/>
      <c r="P125" s="258">
        <v>810</v>
      </c>
    </row>
    <row r="126" spans="3:16" ht="15" customHeight="1">
      <c r="C126" s="58"/>
      <c r="D126" s="250" t="s">
        <v>526</v>
      </c>
      <c r="E126" s="204" t="s">
        <v>578</v>
      </c>
      <c r="F126" s="205" t="s">
        <v>376</v>
      </c>
      <c r="G126" s="232">
        <f t="shared" si="0"/>
        <v>0</v>
      </c>
      <c r="H126" s="253">
        <f>H127+H129</f>
        <v>0</v>
      </c>
      <c r="I126" s="253">
        <f>I127+I129</f>
        <v>0</v>
      </c>
      <c r="J126" s="253">
        <f>J127+J129</f>
        <v>0</v>
      </c>
      <c r="K126" s="253">
        <f>K127+K129</f>
        <v>0</v>
      </c>
      <c r="L126" s="73"/>
      <c r="M126" s="152"/>
      <c r="P126" s="258">
        <v>820</v>
      </c>
    </row>
    <row r="127" spans="3:16" ht="15" customHeight="1">
      <c r="C127" s="58"/>
      <c r="D127" s="250" t="s">
        <v>527</v>
      </c>
      <c r="E127" s="262" t="s">
        <v>590</v>
      </c>
      <c r="F127" s="205" t="s">
        <v>377</v>
      </c>
      <c r="G127" s="232">
        <f t="shared" si="0"/>
        <v>0</v>
      </c>
      <c r="H127" s="235"/>
      <c r="I127" s="235"/>
      <c r="J127" s="235"/>
      <c r="K127" s="235"/>
      <c r="L127" s="73"/>
      <c r="M127" s="152"/>
      <c r="P127" s="258">
        <v>830</v>
      </c>
    </row>
    <row r="128" spans="3:16" ht="15" customHeight="1">
      <c r="C128" s="58"/>
      <c r="D128" s="250" t="s">
        <v>528</v>
      </c>
      <c r="E128" s="208" t="s">
        <v>591</v>
      </c>
      <c r="F128" s="205" t="s">
        <v>378</v>
      </c>
      <c r="G128" s="232">
        <f t="shared" si="0"/>
        <v>0</v>
      </c>
      <c r="H128" s="235"/>
      <c r="I128" s="235"/>
      <c r="J128" s="235"/>
      <c r="K128" s="235"/>
      <c r="L128" s="73"/>
      <c r="M128" s="152"/>
      <c r="P128" s="260"/>
    </row>
    <row r="129" spans="3:16" ht="15" customHeight="1">
      <c r="C129" s="58"/>
      <c r="D129" s="250" t="s">
        <v>529</v>
      </c>
      <c r="E129" s="262" t="s">
        <v>208</v>
      </c>
      <c r="F129" s="205" t="s">
        <v>379</v>
      </c>
      <c r="G129" s="232">
        <f t="shared" si="0"/>
        <v>0</v>
      </c>
      <c r="H129" s="235"/>
      <c r="I129" s="235"/>
      <c r="J129" s="235"/>
      <c r="K129" s="235"/>
      <c r="L129" s="73"/>
      <c r="M129" s="152"/>
      <c r="P129" s="258">
        <v>840</v>
      </c>
    </row>
    <row r="130" spans="3:16" ht="15" customHeight="1">
      <c r="C130" s="58"/>
      <c r="D130" s="250" t="s">
        <v>401</v>
      </c>
      <c r="E130" s="230" t="s">
        <v>592</v>
      </c>
      <c r="F130" s="205" t="s">
        <v>380</v>
      </c>
      <c r="G130" s="232">
        <f t="shared" si="0"/>
        <v>0</v>
      </c>
      <c r="H130" s="241">
        <f>SUM( H131+H136)</f>
        <v>0</v>
      </c>
      <c r="I130" s="241">
        <f>SUM( I131+I136)</f>
        <v>0</v>
      </c>
      <c r="J130" s="241">
        <f>SUM( J131+J136)</f>
        <v>0</v>
      </c>
      <c r="K130" s="241">
        <f>SUM( K131+K136)</f>
        <v>0</v>
      </c>
      <c r="L130" s="77"/>
      <c r="M130" s="152"/>
      <c r="P130" s="258">
        <v>850</v>
      </c>
    </row>
    <row r="131" spans="3:16" ht="15" customHeight="1">
      <c r="C131" s="58"/>
      <c r="D131" s="250" t="s">
        <v>530</v>
      </c>
      <c r="E131" s="204" t="s">
        <v>206</v>
      </c>
      <c r="F131" s="205" t="s">
        <v>381</v>
      </c>
      <c r="G131" s="232">
        <f t="shared" ref="G131:G144" si="1">SUM(H131:K131)</f>
        <v>0</v>
      </c>
      <c r="H131" s="241">
        <f>SUM( H132:H133)</f>
        <v>0</v>
      </c>
      <c r="I131" s="241">
        <f>SUM( I132:I133)</f>
        <v>0</v>
      </c>
      <c r="J131" s="241">
        <f>SUM( J132:J133)</f>
        <v>0</v>
      </c>
      <c r="K131" s="241">
        <f>SUM( K132:K133)</f>
        <v>0</v>
      </c>
      <c r="L131" s="77"/>
      <c r="M131" s="152"/>
      <c r="P131" s="258">
        <v>860</v>
      </c>
    </row>
    <row r="132" spans="3:16" ht="15" customHeight="1">
      <c r="C132" s="58"/>
      <c r="D132" s="250" t="s">
        <v>531</v>
      </c>
      <c r="E132" s="206" t="s">
        <v>287</v>
      </c>
      <c r="F132" s="205" t="s">
        <v>382</v>
      </c>
      <c r="G132" s="232">
        <f t="shared" si="1"/>
        <v>0</v>
      </c>
      <c r="H132" s="236"/>
      <c r="I132" s="236"/>
      <c r="J132" s="236"/>
      <c r="K132" s="236"/>
      <c r="L132" s="77"/>
      <c r="M132" s="152"/>
      <c r="P132" s="258"/>
    </row>
    <row r="133" spans="3:16" ht="15" customHeight="1">
      <c r="C133" s="58"/>
      <c r="D133" s="250" t="s">
        <v>532</v>
      </c>
      <c r="E133" s="206" t="s">
        <v>582</v>
      </c>
      <c r="F133" s="205" t="s">
        <v>383</v>
      </c>
      <c r="G133" s="232">
        <f t="shared" si="1"/>
        <v>0</v>
      </c>
      <c r="H133" s="241">
        <f>H134+H135</f>
        <v>0</v>
      </c>
      <c r="I133" s="241">
        <f>I134+I135</f>
        <v>0</v>
      </c>
      <c r="J133" s="241">
        <f>J134+J135</f>
        <v>0</v>
      </c>
      <c r="K133" s="241">
        <f>K134+K135</f>
        <v>0</v>
      </c>
      <c r="L133" s="77"/>
      <c r="M133" s="152"/>
      <c r="P133" s="258"/>
    </row>
    <row r="134" spans="3:16" ht="15" customHeight="1">
      <c r="C134" s="58"/>
      <c r="D134" s="250" t="s">
        <v>533</v>
      </c>
      <c r="E134" s="208" t="s">
        <v>348</v>
      </c>
      <c r="F134" s="205" t="s">
        <v>384</v>
      </c>
      <c r="G134" s="232">
        <f t="shared" si="1"/>
        <v>0</v>
      </c>
      <c r="H134" s="236"/>
      <c r="I134" s="236"/>
      <c r="J134" s="236"/>
      <c r="K134" s="236"/>
      <c r="L134" s="77"/>
      <c r="M134" s="152"/>
      <c r="P134" s="258"/>
    </row>
    <row r="135" spans="3:16" ht="15" customHeight="1">
      <c r="C135" s="58"/>
      <c r="D135" s="250" t="s">
        <v>534</v>
      </c>
      <c r="E135" s="208" t="s">
        <v>385</v>
      </c>
      <c r="F135" s="205" t="s">
        <v>386</v>
      </c>
      <c r="G135" s="232">
        <f t="shared" si="1"/>
        <v>0</v>
      </c>
      <c r="H135" s="236"/>
      <c r="I135" s="236"/>
      <c r="J135" s="236"/>
      <c r="K135" s="236"/>
      <c r="L135" s="77"/>
      <c r="M135" s="152"/>
      <c r="P135" s="258"/>
    </row>
    <row r="136" spans="3:16" ht="15" customHeight="1">
      <c r="C136" s="58"/>
      <c r="D136" s="250" t="s">
        <v>535</v>
      </c>
      <c r="E136" s="204" t="s">
        <v>586</v>
      </c>
      <c r="F136" s="205" t="s">
        <v>387</v>
      </c>
      <c r="G136" s="232">
        <f t="shared" si="1"/>
        <v>0</v>
      </c>
      <c r="H136" s="241">
        <f>H137+H139</f>
        <v>0</v>
      </c>
      <c r="I136" s="241">
        <f>I137+I139</f>
        <v>0</v>
      </c>
      <c r="J136" s="241">
        <f>J137+J139</f>
        <v>0</v>
      </c>
      <c r="K136" s="241">
        <f>K137+K139</f>
        <v>0</v>
      </c>
      <c r="L136" s="77"/>
      <c r="M136" s="152"/>
      <c r="P136" s="258">
        <v>870</v>
      </c>
    </row>
    <row r="137" spans="3:16" ht="15" customHeight="1">
      <c r="C137" s="58"/>
      <c r="D137" s="250" t="s">
        <v>536</v>
      </c>
      <c r="E137" s="206" t="s">
        <v>590</v>
      </c>
      <c r="F137" s="205" t="s">
        <v>388</v>
      </c>
      <c r="G137" s="232">
        <f t="shared" si="1"/>
        <v>0</v>
      </c>
      <c r="H137" s="235"/>
      <c r="I137" s="235"/>
      <c r="J137" s="235"/>
      <c r="K137" s="235"/>
      <c r="L137" s="77"/>
      <c r="M137" s="152"/>
      <c r="P137" s="258">
        <v>880</v>
      </c>
    </row>
    <row r="138" spans="3:16" ht="15" customHeight="1">
      <c r="C138" s="58"/>
      <c r="D138" s="250" t="s">
        <v>537</v>
      </c>
      <c r="E138" s="208" t="s">
        <v>591</v>
      </c>
      <c r="F138" s="205" t="s">
        <v>389</v>
      </c>
      <c r="G138" s="232">
        <f t="shared" si="1"/>
        <v>0</v>
      </c>
      <c r="H138" s="235"/>
      <c r="I138" s="235"/>
      <c r="J138" s="235"/>
      <c r="K138" s="235"/>
      <c r="L138" s="77"/>
      <c r="M138" s="152"/>
      <c r="P138" s="258"/>
    </row>
    <row r="139" spans="3:16" ht="15" customHeight="1">
      <c r="C139" s="58"/>
      <c r="D139" s="250" t="s">
        <v>538</v>
      </c>
      <c r="E139" s="206" t="s">
        <v>208</v>
      </c>
      <c r="F139" s="205" t="s">
        <v>390</v>
      </c>
      <c r="G139" s="232">
        <f t="shared" si="1"/>
        <v>0</v>
      </c>
      <c r="H139" s="237"/>
      <c r="I139" s="237"/>
      <c r="J139" s="237"/>
      <c r="K139" s="237"/>
      <c r="L139" s="77"/>
      <c r="M139" s="152"/>
      <c r="P139" s="258">
        <v>890</v>
      </c>
    </row>
    <row r="140" spans="3:16" ht="15" customHeight="1">
      <c r="C140" s="58"/>
      <c r="D140" s="250" t="s">
        <v>539</v>
      </c>
      <c r="E140" s="230" t="s">
        <v>593</v>
      </c>
      <c r="F140" s="205" t="s">
        <v>391</v>
      </c>
      <c r="G140" s="232">
        <f t="shared" si="1"/>
        <v>646.44999999999993</v>
      </c>
      <c r="H140" s="254">
        <f>SUM( H141:H142)</f>
        <v>645.95299999999997</v>
      </c>
      <c r="I140" s="254">
        <f>SUM( I141:I142)</f>
        <v>0</v>
      </c>
      <c r="J140" s="254">
        <f>SUM( J141:J142)</f>
        <v>0</v>
      </c>
      <c r="K140" s="254">
        <f>SUM( K141:K142)</f>
        <v>0.497</v>
      </c>
      <c r="L140" s="77"/>
      <c r="M140" s="152"/>
      <c r="P140" s="258">
        <v>900</v>
      </c>
    </row>
    <row r="141" spans="3:16" ht="15" customHeight="1">
      <c r="C141" s="58"/>
      <c r="D141" s="250" t="s">
        <v>540</v>
      </c>
      <c r="E141" s="204" t="s">
        <v>206</v>
      </c>
      <c r="F141" s="205" t="s">
        <v>392</v>
      </c>
      <c r="G141" s="232">
        <f t="shared" si="1"/>
        <v>645.95299999999997</v>
      </c>
      <c r="H141" s="237">
        <v>645.95299999999997</v>
      </c>
      <c r="I141" s="237"/>
      <c r="J141" s="237"/>
      <c r="K141" s="237"/>
      <c r="L141" s="77"/>
      <c r="M141" s="152"/>
      <c r="P141" s="258"/>
    </row>
    <row r="142" spans="3:16" ht="15" customHeight="1">
      <c r="C142" s="58"/>
      <c r="D142" s="250" t="s">
        <v>541</v>
      </c>
      <c r="E142" s="204" t="s">
        <v>578</v>
      </c>
      <c r="F142" s="205" t="s">
        <v>393</v>
      </c>
      <c r="G142" s="232">
        <f t="shared" si="1"/>
        <v>0.497</v>
      </c>
      <c r="H142" s="254">
        <f>H143+H144</f>
        <v>0</v>
      </c>
      <c r="I142" s="254">
        <f>I143+I144</f>
        <v>0</v>
      </c>
      <c r="J142" s="254">
        <f>J143+J144</f>
        <v>0</v>
      </c>
      <c r="K142" s="254">
        <f>K143+K144</f>
        <v>0.497</v>
      </c>
      <c r="L142" s="77"/>
      <c r="M142" s="152"/>
      <c r="P142" s="258"/>
    </row>
    <row r="143" spans="3:16" ht="15" customHeight="1">
      <c r="C143" s="58"/>
      <c r="D143" s="250" t="s">
        <v>542</v>
      </c>
      <c r="E143" s="206" t="s">
        <v>207</v>
      </c>
      <c r="F143" s="205" t="s">
        <v>396</v>
      </c>
      <c r="G143" s="232">
        <f t="shared" si="1"/>
        <v>0.22</v>
      </c>
      <c r="H143" s="237"/>
      <c r="I143" s="237"/>
      <c r="J143" s="237"/>
      <c r="K143" s="237">
        <v>0.22</v>
      </c>
      <c r="L143" s="77"/>
      <c r="M143" s="152"/>
      <c r="P143" s="258" t="s">
        <v>394</v>
      </c>
    </row>
    <row r="144" spans="3:16" ht="15" customHeight="1">
      <c r="C144" s="58"/>
      <c r="D144" s="250" t="s">
        <v>543</v>
      </c>
      <c r="E144" s="206" t="s">
        <v>208</v>
      </c>
      <c r="F144" s="205" t="s">
        <v>397</v>
      </c>
      <c r="G144" s="232">
        <f t="shared" si="1"/>
        <v>0.27700000000000002</v>
      </c>
      <c r="H144" s="237"/>
      <c r="I144" s="237"/>
      <c r="J144" s="237"/>
      <c r="K144" s="245">
        <v>0.27700000000000002</v>
      </c>
      <c r="L144" s="77"/>
      <c r="M144" s="152"/>
      <c r="P144" s="258" t="s">
        <v>395</v>
      </c>
    </row>
    <row r="145" spans="4:19">
      <c r="D145" s="72"/>
      <c r="E145" s="78"/>
      <c r="F145" s="78"/>
      <c r="G145" s="78"/>
      <c r="H145" s="78"/>
      <c r="I145" s="78"/>
      <c r="J145" s="78"/>
      <c r="K145" s="64"/>
      <c r="L145" s="64"/>
      <c r="M145" s="64"/>
      <c r="N145" s="64"/>
      <c r="O145" s="64"/>
      <c r="P145" s="64"/>
      <c r="Q145" s="64"/>
      <c r="R145" s="24"/>
      <c r="S145" s="24"/>
    </row>
    <row r="146" spans="4:19" ht="12.75">
      <c r="E146" s="152" t="s">
        <v>269</v>
      </c>
      <c r="F146" s="312" t="str">
        <f>IF(Титульный!G45="","",Титульный!G45)</f>
        <v>инженер-электрик</v>
      </c>
      <c r="G146" s="312"/>
      <c r="H146" s="153"/>
      <c r="I146" s="312" t="str">
        <f>IF(Титульный!G44="","",Титульный!G44)</f>
        <v>Дрожжинова Т.Н.</v>
      </c>
      <c r="J146" s="312"/>
      <c r="K146" s="312"/>
      <c r="L146" s="153"/>
      <c r="M146" s="155"/>
      <c r="N146" s="155"/>
      <c r="O146" s="154"/>
      <c r="P146" s="64"/>
      <c r="Q146" s="64"/>
      <c r="R146" s="24"/>
      <c r="S146" s="24"/>
    </row>
    <row r="147" spans="4:19" ht="12.75">
      <c r="E147" s="156" t="s">
        <v>270</v>
      </c>
      <c r="F147" s="313" t="s">
        <v>215</v>
      </c>
      <c r="G147" s="313"/>
      <c r="H147" s="154"/>
      <c r="I147" s="313" t="s">
        <v>213</v>
      </c>
      <c r="J147" s="313"/>
      <c r="K147" s="313"/>
      <c r="L147" s="154"/>
      <c r="M147" s="313" t="s">
        <v>214</v>
      </c>
      <c r="N147" s="313"/>
      <c r="O147" s="152"/>
      <c r="P147" s="64"/>
      <c r="Q147" s="64"/>
      <c r="R147" s="24"/>
      <c r="S147" s="24"/>
    </row>
    <row r="148" spans="4:19" ht="12.75">
      <c r="E148" s="156" t="s">
        <v>271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64"/>
      <c r="Q148" s="64"/>
      <c r="R148" s="24"/>
      <c r="S148" s="24"/>
    </row>
    <row r="149" spans="4:19" ht="12.75">
      <c r="E149" s="156" t="s">
        <v>272</v>
      </c>
      <c r="F149" s="312" t="str">
        <f>IF(Титульный!G46="","",Титульный!G46)</f>
        <v>498570</v>
      </c>
      <c r="G149" s="312"/>
      <c r="H149" s="312"/>
      <c r="I149" s="152"/>
      <c r="J149" s="156" t="s">
        <v>216</v>
      </c>
      <c r="K149" s="244"/>
      <c r="L149" s="152"/>
      <c r="M149" s="152"/>
      <c r="N149" s="152"/>
      <c r="O149" s="152"/>
      <c r="P149" s="64"/>
      <c r="Q149" s="64"/>
      <c r="R149" s="24"/>
      <c r="S149" s="24"/>
    </row>
    <row r="150" spans="4:19" ht="12.75">
      <c r="E150" s="152" t="s">
        <v>273</v>
      </c>
      <c r="F150" s="314" t="s">
        <v>217</v>
      </c>
      <c r="G150" s="314"/>
      <c r="H150" s="314"/>
      <c r="I150" s="152"/>
      <c r="J150" s="157" t="s">
        <v>218</v>
      </c>
      <c r="K150" s="157"/>
      <c r="L150" s="152"/>
      <c r="M150" s="152"/>
      <c r="N150" s="152"/>
      <c r="O150" s="152"/>
      <c r="P150" s="64"/>
      <c r="Q150" s="64"/>
      <c r="R150" s="24"/>
      <c r="S150" s="24"/>
    </row>
    <row r="151" spans="4:19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4"/>
      <c r="S151" s="24"/>
    </row>
    <row r="152" spans="4:19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4"/>
      <c r="S152" s="24"/>
    </row>
    <row r="153" spans="4:19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4"/>
      <c r="S153" s="24"/>
    </row>
    <row r="154" spans="4:19"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4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4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4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4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4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4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5:19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5:19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5:19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</sheetData>
  <sheetProtection password="9154" sheet="1" objects="1" scenarios="1" formatColumns="0" formatRows="0" autoFilter="0"/>
  <mergeCells count="18">
    <mergeCell ref="F147:G147"/>
    <mergeCell ref="I147:K147"/>
    <mergeCell ref="M147:N147"/>
    <mergeCell ref="F149:H149"/>
    <mergeCell ref="F150:H150"/>
    <mergeCell ref="D86:K86"/>
    <mergeCell ref="D90:K90"/>
    <mergeCell ref="D123:K123"/>
    <mergeCell ref="F146:G146"/>
    <mergeCell ref="I146:K146"/>
    <mergeCell ref="D8:E8"/>
    <mergeCell ref="D11:D12"/>
    <mergeCell ref="D14:K14"/>
    <mergeCell ref="D50:K50"/>
    <mergeCell ref="E11:E12"/>
    <mergeCell ref="F11:F12"/>
    <mergeCell ref="G11:G12"/>
    <mergeCell ref="H11:K11"/>
  </mergeCells>
  <phoneticPr fontId="0" type="noConversion"/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7"/>
      <c r="O1" s="217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АО "Протон"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3"/>
      <c r="E14" s="214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A1:D17"/>
  <sheetViews>
    <sheetView showGridLines="0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5" t="s">
        <v>148</v>
      </c>
      <c r="C2" s="315"/>
      <c r="D2" s="315"/>
    </row>
    <row r="3" spans="1:4" ht="12" customHeight="1">
      <c r="B3" s="67" t="str">
        <f>IF(org="","Не определено",org)</f>
        <v>АО "Протон"</v>
      </c>
      <c r="C3" s="69"/>
      <c r="D3" s="69"/>
    </row>
    <row r="4" spans="1:4" ht="12" customHeight="1"/>
    <row r="5" spans="1:4" ht="15" customHeight="1">
      <c r="B5" s="265" t="s">
        <v>149</v>
      </c>
      <c r="C5" s="265" t="s">
        <v>150</v>
      </c>
      <c r="D5" s="265" t="s">
        <v>5</v>
      </c>
    </row>
    <row r="6" spans="1:4" ht="22.5">
      <c r="A6" s="264"/>
      <c r="B6" s="269" t="s">
        <v>1339</v>
      </c>
      <c r="C6" s="270" t="s">
        <v>1340</v>
      </c>
      <c r="D6" s="271" t="s">
        <v>1341</v>
      </c>
    </row>
    <row r="7" spans="1:4" ht="22.5">
      <c r="A7" s="264"/>
      <c r="B7" s="269" t="s">
        <v>1342</v>
      </c>
      <c r="C7" s="270" t="s">
        <v>1340</v>
      </c>
      <c r="D7" s="271" t="s">
        <v>1341</v>
      </c>
    </row>
    <row r="8" spans="1:4" ht="22.5">
      <c r="A8" s="264"/>
      <c r="B8" s="269" t="s">
        <v>1343</v>
      </c>
      <c r="C8" s="270" t="s">
        <v>1340</v>
      </c>
      <c r="D8" s="271" t="s">
        <v>1341</v>
      </c>
    </row>
    <row r="9" spans="1:4" ht="22.5">
      <c r="A9" s="264"/>
      <c r="B9" s="269" t="s">
        <v>1344</v>
      </c>
      <c r="C9" s="270" t="s">
        <v>1340</v>
      </c>
      <c r="D9" s="271" t="s">
        <v>1341</v>
      </c>
    </row>
    <row r="10" spans="1:4" ht="22.5">
      <c r="A10" s="264"/>
      <c r="B10" s="269" t="s">
        <v>1345</v>
      </c>
      <c r="C10" s="270" t="s">
        <v>1340</v>
      </c>
      <c r="D10" s="271" t="s">
        <v>1341</v>
      </c>
    </row>
    <row r="11" spans="1:4" ht="22.5">
      <c r="A11" s="264"/>
      <c r="B11" s="269" t="s">
        <v>1346</v>
      </c>
      <c r="C11" s="270" t="s">
        <v>1340</v>
      </c>
      <c r="D11" s="271" t="s">
        <v>1341</v>
      </c>
    </row>
    <row r="12" spans="1:4" ht="22.5">
      <c r="A12" s="264"/>
      <c r="B12" s="269" t="s">
        <v>1347</v>
      </c>
      <c r="C12" s="270" t="s">
        <v>1340</v>
      </c>
      <c r="D12" s="271" t="s">
        <v>1341</v>
      </c>
    </row>
    <row r="13" spans="1:4" ht="22.5">
      <c r="A13" s="264"/>
      <c r="B13" s="269" t="s">
        <v>1348</v>
      </c>
      <c r="C13" s="270" t="s">
        <v>1340</v>
      </c>
      <c r="D13" s="271" t="s">
        <v>1341</v>
      </c>
    </row>
    <row r="14" spans="1:4" ht="22.5">
      <c r="A14" s="264"/>
      <c r="B14" s="269" t="s">
        <v>1349</v>
      </c>
      <c r="C14" s="270" t="s">
        <v>1340</v>
      </c>
      <c r="D14" s="271" t="s">
        <v>1341</v>
      </c>
    </row>
    <row r="15" spans="1:4" ht="22.5">
      <c r="A15" s="264"/>
      <c r="B15" s="269" t="s">
        <v>1350</v>
      </c>
      <c r="C15" s="270" t="s">
        <v>1340</v>
      </c>
      <c r="D15" s="271" t="s">
        <v>1341</v>
      </c>
    </row>
    <row r="16" spans="1:4" ht="22.5">
      <c r="A16" s="264"/>
      <c r="B16" s="269" t="s">
        <v>1351</v>
      </c>
      <c r="C16" s="270" t="s">
        <v>1352</v>
      </c>
      <c r="D16" s="271" t="s">
        <v>1341</v>
      </c>
    </row>
    <row r="17" spans="1:4" ht="22.5">
      <c r="A17" s="264"/>
      <c r="B17" s="266" t="s">
        <v>1353</v>
      </c>
      <c r="C17" s="267" t="s">
        <v>1354</v>
      </c>
      <c r="D17" s="268" t="s">
        <v>1341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35" tooltip="Титульный!G35" display="Титульный!G35"/>
    <hyperlink ref="B7" location="'Титульный'!G36" tooltip="Титульный!G36" display="Титульный!G36"/>
    <hyperlink ref="B8" location="'Титульный'!G38" tooltip="Титульный!G38" display="Титульный!G38"/>
    <hyperlink ref="B9" location="'Титульный'!G39" tooltip="Титульный!G39" display="Титульный!G39"/>
    <hyperlink ref="B10" location="'Титульный'!G41" tooltip="Титульный!G41" display="Титульный!G41"/>
    <hyperlink ref="B11" location="'Титульный'!G42" tooltip="Титульный!G42" display="Титульный!G42"/>
    <hyperlink ref="B12" location="'Титульный'!G44" tooltip="Титульный!G44" display="Титульный!G44"/>
    <hyperlink ref="B13" location="'Титульный'!G45" tooltip="Титульный!G45" display="Титульный!G45"/>
    <hyperlink ref="B14" location="'Титульный'!G46" tooltip="Титульный!G46" display="Титульный!G46"/>
    <hyperlink ref="B15" location="'Титульный'!G47" tooltip="Титульный!G47" display="Титульный!G47"/>
    <hyperlink ref="B16" location="'Титульный'!G23" tooltip="Титульный!G23" display="Титульный!G23"/>
    <hyperlink ref="B17" location="'Титульный'!G25" tooltip="Титульный!G25" display="Титульный!G25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45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45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599</v>
      </c>
      <c r="B44" s="70" t="s">
        <v>241</v>
      </c>
      <c r="C44" s="70" t="s">
        <v>242</v>
      </c>
    </row>
    <row r="45" spans="1:3">
      <c r="A45" s="70" t="s">
        <v>602</v>
      </c>
      <c r="B45" s="70" t="s">
        <v>603</v>
      </c>
      <c r="C45" s="70" t="s">
        <v>604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 enableFormatConditionsCalculation="0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81">
        <v>2021</v>
      </c>
    </row>
    <row r="6" spans="1:7">
      <c r="B6" t="s">
        <v>26</v>
      </c>
      <c r="D6" s="8" t="s">
        <v>121</v>
      </c>
      <c r="E6" s="181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2" t="s">
        <v>261</v>
      </c>
    </row>
    <row r="23" spans="2:4">
      <c r="B23" t="s">
        <v>37</v>
      </c>
      <c r="D23" s="182" t="s">
        <v>262</v>
      </c>
    </row>
    <row r="24" spans="2:4">
      <c r="B24" t="s">
        <v>38</v>
      </c>
      <c r="D24" s="202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8"/>
    </row>
    <row r="4" spans="1:15">
      <c r="A4" s="215" t="s">
        <v>400</v>
      </c>
    </row>
    <row r="5" spans="1:15" s="63" customFormat="1" ht="15" customHeight="1">
      <c r="C5" s="56"/>
      <c r="D5" s="257"/>
      <c r="E5" s="222"/>
      <c r="F5" s="218"/>
      <c r="G5" s="238">
        <f>SUM(H5:K5)</f>
        <v>0</v>
      </c>
      <c r="H5" s="239"/>
      <c r="I5" s="239"/>
      <c r="J5" s="239"/>
      <c r="K5" s="240"/>
      <c r="L5" s="75"/>
      <c r="M5" s="225"/>
      <c r="N5" s="226"/>
      <c r="O5" s="226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2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drozhzhinova0220</cp:lastModifiedBy>
  <cp:lastPrinted>2013-06-25T06:10:37Z</cp:lastPrinted>
  <dcterms:created xsi:type="dcterms:W3CDTF">2004-05-21T07:18:45Z</dcterms:created>
  <dcterms:modified xsi:type="dcterms:W3CDTF">2019-03-05T05:04:29Z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